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1" activeTab="3"/>
  </bookViews>
  <sheets>
    <sheet name="Лист1" sheetId="1" r:id="rId1"/>
    <sheet name="3а" sheetId="2" r:id="rId2"/>
    <sheet name="3б" sheetId="3" r:id="rId3"/>
    <sheet name="4а" sheetId="4" r:id="rId4"/>
  </sheets>
  <calcPr calcId="124519"/>
</workbook>
</file>

<file path=xl/calcChain.xml><?xml version="1.0" encoding="utf-8"?>
<calcChain xmlns="http://schemas.openxmlformats.org/spreadsheetml/2006/main">
  <c r="I15" i="1"/>
  <c r="I19"/>
  <c r="M20"/>
  <c r="M18"/>
  <c r="M19"/>
  <c r="M12"/>
  <c r="M13"/>
  <c r="M15"/>
  <c r="M16"/>
  <c r="M17"/>
  <c r="K12"/>
  <c r="K13"/>
  <c r="K14"/>
  <c r="K15"/>
  <c r="K21" s="1"/>
  <c r="K16"/>
  <c r="K17"/>
  <c r="K18"/>
  <c r="K19"/>
  <c r="K20"/>
  <c r="K11"/>
  <c r="M11"/>
  <c r="I12"/>
  <c r="I13"/>
  <c r="I14"/>
  <c r="I16"/>
  <c r="I17"/>
  <c r="I18"/>
  <c r="I21"/>
  <c r="I20"/>
  <c r="I11"/>
  <c r="G12"/>
  <c r="G13"/>
  <c r="G14"/>
  <c r="G15"/>
  <c r="G16"/>
  <c r="G17"/>
  <c r="G18"/>
  <c r="G19"/>
  <c r="G21" s="1"/>
  <c r="G20"/>
  <c r="G10"/>
  <c r="G11"/>
  <c r="D31" i="4"/>
  <c r="E31"/>
  <c r="F31"/>
  <c r="G31"/>
  <c r="C31"/>
  <c r="J25" i="2"/>
  <c r="J30" i="4"/>
  <c r="G30"/>
  <c r="J22"/>
  <c r="G22"/>
  <c r="F22"/>
  <c r="E22"/>
  <c r="D22"/>
  <c r="C22"/>
  <c r="K14" i="3"/>
  <c r="J14"/>
  <c r="G14"/>
  <c r="F14"/>
  <c r="E14"/>
  <c r="D14"/>
  <c r="C14"/>
  <c r="K14" i="2"/>
  <c r="J14"/>
  <c r="D24" i="3"/>
  <c r="E24"/>
  <c r="F24"/>
  <c r="G24"/>
  <c r="C24"/>
  <c r="D26" i="2"/>
  <c r="E26"/>
  <c r="F26"/>
  <c r="G26"/>
  <c r="C26"/>
  <c r="D25"/>
  <c r="E25"/>
  <c r="F25"/>
  <c r="G25"/>
  <c r="C25"/>
  <c r="D14"/>
  <c r="E14"/>
  <c r="F14"/>
  <c r="G14"/>
  <c r="C14"/>
  <c r="J11" i="3"/>
  <c r="J12"/>
  <c r="J13"/>
  <c r="J16"/>
  <c r="J17"/>
  <c r="J18"/>
  <c r="J19"/>
  <c r="J21"/>
  <c r="J22"/>
  <c r="J10"/>
  <c r="J11" i="2"/>
  <c r="J12"/>
  <c r="J13"/>
  <c r="J16"/>
  <c r="J17"/>
  <c r="J18"/>
  <c r="J19"/>
  <c r="J20"/>
  <c r="J21"/>
  <c r="J22"/>
  <c r="J23"/>
  <c r="J24"/>
  <c r="J10"/>
  <c r="E23" i="3"/>
  <c r="K20"/>
  <c r="K11" i="2"/>
  <c r="K12"/>
  <c r="K13"/>
  <c r="K15"/>
  <c r="K16"/>
  <c r="K17"/>
  <c r="K18"/>
  <c r="K19"/>
  <c r="K20"/>
  <c r="K21"/>
  <c r="K22"/>
  <c r="K23"/>
  <c r="K24"/>
  <c r="K10"/>
  <c r="K10" i="4"/>
  <c r="H23" i="2"/>
  <c r="J10" i="4"/>
  <c r="H10" i="3"/>
  <c r="K10" s="1"/>
  <c r="H11"/>
  <c r="K11" s="1"/>
  <c r="H12"/>
  <c r="K12" s="1"/>
  <c r="H13"/>
  <c r="K13" s="1"/>
  <c r="H16"/>
  <c r="K16" s="1"/>
  <c r="H17"/>
  <c r="K17" s="1"/>
  <c r="H18"/>
  <c r="K18" s="1"/>
  <c r="H19"/>
  <c r="K19" s="1"/>
  <c r="H20"/>
  <c r="H21"/>
  <c r="K21" s="1"/>
  <c r="H22"/>
  <c r="K22" s="1"/>
  <c r="H10" i="2"/>
  <c r="H11"/>
  <c r="H12"/>
  <c r="H13"/>
  <c r="H16"/>
  <c r="H17"/>
  <c r="H18"/>
  <c r="H19"/>
  <c r="H20"/>
  <c r="H21"/>
  <c r="H22"/>
  <c r="H24"/>
  <c r="J11" i="4"/>
  <c r="L20"/>
  <c r="L21"/>
  <c r="L24"/>
  <c r="L25"/>
  <c r="L26"/>
  <c r="L27"/>
  <c r="L28"/>
  <c r="L29"/>
  <c r="L11"/>
  <c r="L12"/>
  <c r="L13"/>
  <c r="L14"/>
  <c r="L15"/>
  <c r="L16"/>
  <c r="L17"/>
  <c r="L18"/>
  <c r="L19"/>
  <c r="L10"/>
  <c r="K28"/>
  <c r="K29"/>
  <c r="K11"/>
  <c r="K12"/>
  <c r="K13"/>
  <c r="K14"/>
  <c r="K15"/>
  <c r="K16"/>
  <c r="K17"/>
  <c r="K18"/>
  <c r="K19"/>
  <c r="K20"/>
  <c r="K21"/>
  <c r="K24"/>
  <c r="K25"/>
  <c r="K26"/>
  <c r="K27"/>
  <c r="J24"/>
  <c r="J25"/>
  <c r="J26"/>
  <c r="J27"/>
  <c r="J28"/>
  <c r="J29"/>
  <c r="J12"/>
  <c r="J13"/>
  <c r="J14"/>
  <c r="J15"/>
  <c r="J16"/>
  <c r="J17"/>
  <c r="J18"/>
  <c r="J19"/>
  <c r="J20"/>
  <c r="J21"/>
  <c r="H24"/>
  <c r="H25"/>
  <c r="H26"/>
  <c r="H27"/>
  <c r="H28"/>
  <c r="H29"/>
  <c r="H11"/>
  <c r="H12"/>
  <c r="H13"/>
  <c r="H14"/>
  <c r="H15"/>
  <c r="H16"/>
  <c r="H17"/>
  <c r="H18"/>
  <c r="H19"/>
  <c r="H20"/>
  <c r="H21"/>
  <c r="D30"/>
  <c r="C30"/>
  <c r="F30"/>
  <c r="M21" i="1" l="1"/>
  <c r="E30" i="4"/>
  <c r="G23" i="3"/>
  <c r="F23"/>
  <c r="D23"/>
  <c r="C23"/>
  <c r="L21" i="1" l="1"/>
  <c r="J21"/>
  <c r="H21"/>
  <c r="D21"/>
  <c r="C21"/>
</calcChain>
</file>

<file path=xl/sharedStrings.xml><?xml version="1.0" encoding="utf-8"?>
<sst xmlns="http://schemas.openxmlformats.org/spreadsheetml/2006/main" count="191" uniqueCount="96">
  <si>
    <t>Форма мониторинга 
физической подготовленности обучающихся в сфере образования Российской Федерации</t>
  </si>
  <si>
    <t>№ строки</t>
  </si>
  <si>
    <t>Класс</t>
  </si>
  <si>
    <t>Всего обучающихся в общеобразовательных организациях</t>
  </si>
  <si>
    <r>
      <t>Из них с основной группой здоровья</t>
    </r>
    <r>
      <rPr>
        <sz val="10"/>
        <color rgb="FF000000"/>
        <rFont val="Times New Roman"/>
        <family val="1"/>
        <charset val="204"/>
      </rPr>
      <t xml:space="preserve">  </t>
    </r>
  </si>
  <si>
    <t xml:space="preserve">Количество 
сдавших тест 
(от общей численности обучающихся с основной группой здоровья)
</t>
  </si>
  <si>
    <t>Уровень физической подготовленности                                      (количество сдавших тесты с основной группой здоровья)</t>
  </si>
  <si>
    <t>Проверка данных</t>
  </si>
  <si>
    <t>Кол-во</t>
  </si>
  <si>
    <t xml:space="preserve">%                                (от общей численности обучающихся) </t>
  </si>
  <si>
    <t>%</t>
  </si>
  <si>
    <t>Низкий</t>
  </si>
  <si>
    <t>Средний</t>
  </si>
  <si>
    <t>Высокий</t>
  </si>
  <si>
    <t/>
  </si>
  <si>
    <t>Всего</t>
  </si>
  <si>
    <r>
      <t>Предмет</t>
    </r>
    <r>
      <rPr>
        <sz val="8"/>
        <color indexed="8"/>
        <rFont val="Times New Roman"/>
        <family val="1"/>
        <charset val="204"/>
      </rPr>
      <t xml:space="preserve">     </t>
    </r>
  </si>
  <si>
    <t>физическая культура</t>
  </si>
  <si>
    <t>Дата</t>
  </si>
  <si>
    <t>Образовательнаяя органихзация</t>
  </si>
  <si>
    <t>МБОУ СОШ Сосновка</t>
  </si>
  <si>
    <t>группа</t>
  </si>
  <si>
    <t>ФИО учителя (-ей) (полностью):</t>
  </si>
  <si>
    <t>№ п/п</t>
  </si>
  <si>
    <t>Наименование тестов /результаты</t>
  </si>
  <si>
    <t>количество обучающихся Ф.И.О.</t>
  </si>
  <si>
    <t>Прыжок в длину с места</t>
  </si>
  <si>
    <t>результат</t>
  </si>
  <si>
    <t>/мальчики,юноши/</t>
  </si>
  <si>
    <t>Среднее значение результатов и баллов /юноши /</t>
  </si>
  <si>
    <t>/девочки, девушки/</t>
  </si>
  <si>
    <t>Среднее значение результатов и баллов /девушки /</t>
  </si>
  <si>
    <t>Среднее значение  баллов /юноши и девушки/</t>
  </si>
  <si>
    <t>Всего в группе</t>
  </si>
  <si>
    <t>Количество обучающихся выполнявших работу</t>
  </si>
  <si>
    <t>на "5"</t>
  </si>
  <si>
    <t>на "4"</t>
  </si>
  <si>
    <t>на "3"</t>
  </si>
  <si>
    <t xml:space="preserve">Протокол  класса,  результатов  мониторинга физической подготовленности  обучающихся (осенний) </t>
  </si>
  <si>
    <t>челночный бег 3х10м</t>
  </si>
  <si>
    <t>бег 30 м</t>
  </si>
  <si>
    <t>наклон вперед из положения сидя</t>
  </si>
  <si>
    <t>итого</t>
  </si>
  <si>
    <t>уровень физической подготовленности</t>
  </si>
  <si>
    <t>количество сдавших</t>
  </si>
  <si>
    <t>низкий уровень</t>
  </si>
  <si>
    <t>средний уровень</t>
  </si>
  <si>
    <t>высокий уровень</t>
  </si>
  <si>
    <t>нет результата</t>
  </si>
  <si>
    <t xml:space="preserve">Оюн Виктор </t>
  </si>
  <si>
    <t>Оюн Дандар</t>
  </si>
  <si>
    <t>Оюн Доржу-Серен</t>
  </si>
  <si>
    <t xml:space="preserve">Хомушку Хулер-Маадыр </t>
  </si>
  <si>
    <t xml:space="preserve">Дансарунова Айнура </t>
  </si>
  <si>
    <t>Иргит Шенне</t>
  </si>
  <si>
    <t>Кош-кулок Норжима</t>
  </si>
  <si>
    <t>Монгуш Чайнаш</t>
  </si>
  <si>
    <t>Ооржак Наина</t>
  </si>
  <si>
    <t>Оюн Аидзе</t>
  </si>
  <si>
    <t>Оюн Алтына</t>
  </si>
  <si>
    <t>Сарыглар Сайхана</t>
  </si>
  <si>
    <t>Ооржак Намчыл</t>
  </si>
  <si>
    <t>Оюн Оттук-Даш</t>
  </si>
  <si>
    <t>Сарыглар Алдынча</t>
  </si>
  <si>
    <t>Темиев Руслан</t>
  </si>
  <si>
    <t>Куулар Сайлык</t>
  </si>
  <si>
    <t>Куулар Сесег</t>
  </si>
  <si>
    <t>Лаврикова Анна</t>
  </si>
  <si>
    <t>Ондар Любовь</t>
  </si>
  <si>
    <t>Ооржак Долчаеа</t>
  </si>
  <si>
    <t>Рыженкова Арина</t>
  </si>
  <si>
    <t>Хомушку Алесандра</t>
  </si>
  <si>
    <t>Адыг-Тюлюш Арбын</t>
  </si>
  <si>
    <t>Атаманчук Дмитрий</t>
  </si>
  <si>
    <t>Буряк Даниил</t>
  </si>
  <si>
    <t>Гурьев Савелий</t>
  </si>
  <si>
    <t>Ензак Мерген-Херел</t>
  </si>
  <si>
    <t>Кош-Кулак Херел</t>
  </si>
  <si>
    <t>Оюн Алдын</t>
  </si>
  <si>
    <t>Оюн Аюш</t>
  </si>
  <si>
    <t>Оюн Макар</t>
  </si>
  <si>
    <t>Пятибратов Игорь</t>
  </si>
  <si>
    <t>Хомушку Суг-Даш</t>
  </si>
  <si>
    <t>Арыштаева Айыра</t>
  </si>
  <si>
    <t>Ким Оюнзай</t>
  </si>
  <si>
    <t>Семакова Анастасия</t>
  </si>
  <si>
    <t>Хомушку Айыраа</t>
  </si>
  <si>
    <t>Оюн Сапфира</t>
  </si>
  <si>
    <t>Куулар Аина</t>
  </si>
  <si>
    <t>Мартый-оол Улан</t>
  </si>
  <si>
    <t>3а</t>
  </si>
  <si>
    <t>низкий</t>
  </si>
  <si>
    <t>Оюн Айнаш</t>
  </si>
  <si>
    <t>Дашпыл-оол Ай-Херел Андреевич</t>
  </si>
  <si>
    <t>3б</t>
  </si>
  <si>
    <t>4а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</si>
</sst>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9C0006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gray0625">
        <bgColor theme="0" tint="-0.14996795556505021"/>
      </patternFill>
    </fill>
    <fill>
      <patternFill patternType="gray0625">
        <bgColor theme="0" tint="-0.14993743705557422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4" fillId="0" borderId="0"/>
  </cellStyleXfs>
  <cellXfs count="153">
    <xf numFmtId="0" fontId="0" fillId="0" borderId="0" xfId="0"/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10" fontId="6" fillId="5" borderId="2" xfId="0" applyNumberFormat="1" applyFont="1" applyFill="1" applyBorder="1" applyAlignment="1" applyProtection="1">
      <alignment horizontal="center" vertical="center"/>
      <protection hidden="1"/>
    </xf>
    <xf numFmtId="10" fontId="6" fillId="5" borderId="2" xfId="1" applyNumberFormat="1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10" fontId="6" fillId="5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2" xfId="2" applyFont="1" applyBorder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10" fontId="0" fillId="0" borderId="0" xfId="0" applyNumberFormat="1"/>
    <xf numFmtId="0" fontId="13" fillId="0" borderId="0" xfId="0" applyFont="1" applyAlignment="1" applyProtection="1"/>
    <xf numFmtId="0" fontId="13" fillId="0" borderId="11" xfId="0" applyFont="1" applyBorder="1" applyAlignment="1" applyProtection="1"/>
    <xf numFmtId="0" fontId="18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2" xfId="0" applyFont="1" applyBorder="1" applyProtection="1"/>
    <xf numFmtId="0" fontId="20" fillId="0" borderId="15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2" xfId="0" applyFont="1" applyBorder="1" applyAlignment="1" applyProtection="1">
      <alignment horizontal="center" vertical="center"/>
    </xf>
    <xf numFmtId="0" fontId="0" fillId="0" borderId="2" xfId="0" applyFont="1" applyBorder="1"/>
    <xf numFmtId="0" fontId="14" fillId="6" borderId="2" xfId="0" applyFont="1" applyFill="1" applyBorder="1" applyAlignment="1">
      <alignment vertical="top" wrapText="1"/>
    </xf>
    <xf numFmtId="0" fontId="20" fillId="6" borderId="2" xfId="0" applyFont="1" applyFill="1" applyBorder="1" applyAlignment="1">
      <alignment horizontal="center" vertical="center" wrapText="1"/>
    </xf>
    <xf numFmtId="0" fontId="21" fillId="0" borderId="2" xfId="0" applyFont="1" applyBorder="1" applyProtection="1"/>
    <xf numFmtId="0" fontId="14" fillId="0" borderId="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9" fillId="6" borderId="2" xfId="0" applyFont="1" applyFill="1" applyBorder="1" applyAlignment="1">
      <alignment vertical="top" wrapText="1"/>
    </xf>
    <xf numFmtId="0" fontId="21" fillId="6" borderId="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0" fillId="0" borderId="9" xfId="0" applyFont="1" applyBorder="1"/>
    <xf numFmtId="0" fontId="0" fillId="0" borderId="10" xfId="0" applyFont="1" applyBorder="1"/>
    <xf numFmtId="0" fontId="20" fillId="0" borderId="9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0" fillId="8" borderId="2" xfId="0" applyFill="1" applyBorder="1" applyAlignment="1">
      <alignment horizontal="center" wrapText="1"/>
    </xf>
    <xf numFmtId="0" fontId="0" fillId="8" borderId="2" xfId="0" applyFill="1" applyBorder="1" applyAlignment="1">
      <alignment horizontal="left" vertical="center" wrapText="1"/>
    </xf>
    <xf numFmtId="0" fontId="14" fillId="8" borderId="3" xfId="0" applyFont="1" applyFill="1" applyBorder="1" applyAlignment="1" applyProtection="1">
      <alignment horizontal="center" vertical="center" wrapText="1"/>
    </xf>
    <xf numFmtId="0" fontId="14" fillId="8" borderId="7" xfId="0" applyFont="1" applyFill="1" applyBorder="1" applyAlignment="1" applyProtection="1">
      <alignment horizontal="center" vertical="center" wrapText="1"/>
    </xf>
    <xf numFmtId="0" fontId="14" fillId="8" borderId="5" xfId="0" applyFont="1" applyFill="1" applyBorder="1" applyAlignment="1" applyProtection="1">
      <alignment horizontal="center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4" fillId="8" borderId="8" xfId="0" applyFont="1" applyFill="1" applyBorder="1" applyAlignment="1" applyProtection="1">
      <alignment horizontal="center" vertical="center" wrapText="1"/>
    </xf>
    <xf numFmtId="0" fontId="14" fillId="8" borderId="4" xfId="0" applyFont="1" applyFill="1" applyBorder="1" applyAlignment="1" applyProtection="1">
      <alignment horizontal="center" vertical="center" wrapText="1"/>
    </xf>
    <xf numFmtId="0" fontId="14" fillId="8" borderId="6" xfId="0" applyFont="1" applyFill="1" applyBorder="1" applyAlignment="1" applyProtection="1">
      <alignment horizontal="center" vertical="center" wrapText="1"/>
    </xf>
    <xf numFmtId="0" fontId="14" fillId="8" borderId="0" xfId="0" applyFont="1" applyFill="1" applyBorder="1" applyAlignment="1" applyProtection="1">
      <alignment horizontal="center" vertical="center" wrapText="1"/>
    </xf>
    <xf numFmtId="0" fontId="15" fillId="8" borderId="0" xfId="0" applyFont="1" applyFill="1" applyBorder="1" applyAlignment="1" applyProtection="1">
      <alignment horizontal="center" vertical="center" wrapText="1"/>
    </xf>
    <xf numFmtId="0" fontId="18" fillId="8" borderId="5" xfId="0" applyFont="1" applyFill="1" applyBorder="1" applyAlignment="1">
      <alignment vertical="center" wrapText="1"/>
    </xf>
    <xf numFmtId="0" fontId="14" fillId="8" borderId="2" xfId="0" applyFont="1" applyFill="1" applyBorder="1" applyAlignment="1" applyProtection="1">
      <alignment horizontal="center" vertical="center" wrapText="1"/>
    </xf>
    <xf numFmtId="0" fontId="15" fillId="8" borderId="2" xfId="0" applyFont="1" applyFill="1" applyBorder="1" applyAlignment="1" applyProtection="1">
      <alignment horizontal="center" vertical="center" wrapText="1"/>
    </xf>
    <xf numFmtId="0" fontId="19" fillId="8" borderId="8" xfId="0" applyFont="1" applyFill="1" applyBorder="1" applyAlignment="1" applyProtection="1">
      <alignment horizontal="center" vertical="center" wrapText="1"/>
    </xf>
    <xf numFmtId="0" fontId="8" fillId="8" borderId="2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 applyProtection="1">
      <alignment horizontal="center"/>
    </xf>
    <xf numFmtId="0" fontId="16" fillId="8" borderId="8" xfId="0" applyFont="1" applyFill="1" applyBorder="1" applyAlignment="1">
      <alignment horizontal="center" vertical="center" textRotation="90" wrapText="1"/>
    </xf>
    <xf numFmtId="0" fontId="0" fillId="0" borderId="0" xfId="0" applyBorder="1" applyAlignment="1"/>
    <xf numFmtId="0" fontId="13" fillId="0" borderId="0" xfId="0" applyFont="1" applyBorder="1" applyAlignment="1" applyProtection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13" fillId="0" borderId="2" xfId="0" applyFont="1" applyBorder="1" applyAlignment="1" applyProtection="1">
      <alignment vertical="top"/>
    </xf>
    <xf numFmtId="0" fontId="13" fillId="0" borderId="2" xfId="0" applyFont="1" applyBorder="1" applyAlignment="1" applyProtection="1">
      <alignment horizontal="center"/>
    </xf>
    <xf numFmtId="0" fontId="0" fillId="0" borderId="2" xfId="0" applyBorder="1"/>
    <xf numFmtId="0" fontId="13" fillId="0" borderId="2" xfId="0" applyFont="1" applyBorder="1" applyAlignment="1" applyProtection="1">
      <alignment horizontal="center" vertical="top"/>
    </xf>
    <xf numFmtId="0" fontId="13" fillId="0" borderId="2" xfId="0" applyFont="1" applyBorder="1" applyAlignment="1" applyProtection="1">
      <alignment horizontal="left" vertical="top"/>
    </xf>
    <xf numFmtId="0" fontId="13" fillId="0" borderId="2" xfId="0" applyFont="1" applyBorder="1" applyAlignment="1" applyProtection="1"/>
    <xf numFmtId="0" fontId="0" fillId="0" borderId="0" xfId="0" applyFont="1" applyBorder="1"/>
    <xf numFmtId="0" fontId="8" fillId="8" borderId="8" xfId="0" applyFont="1" applyFill="1" applyBorder="1" applyAlignment="1">
      <alignment horizontal="left" vertical="center" wrapText="1"/>
    </xf>
    <xf numFmtId="14" fontId="13" fillId="0" borderId="0" xfId="0" applyNumberFormat="1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top"/>
    </xf>
    <xf numFmtId="0" fontId="16" fillId="8" borderId="5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/>
    <xf numFmtId="0" fontId="8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2" fontId="25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Protection="1"/>
    <xf numFmtId="0" fontId="26" fillId="0" borderId="2" xfId="0" applyFont="1" applyBorder="1" applyAlignment="1" applyProtection="1">
      <alignment horizontal="center" vertical="center"/>
    </xf>
    <xf numFmtId="0" fontId="25" fillId="7" borderId="2" xfId="0" applyFont="1" applyFill="1" applyBorder="1" applyProtection="1"/>
    <xf numFmtId="164" fontId="25" fillId="7" borderId="2" xfId="0" applyNumberFormat="1" applyFont="1" applyFill="1" applyBorder="1" applyAlignment="1" applyProtection="1">
      <alignment horizontal="center" wrapText="1"/>
    </xf>
    <xf numFmtId="164" fontId="25" fillId="7" borderId="12" xfId="0" applyNumberFormat="1" applyFont="1" applyFill="1" applyBorder="1" applyAlignment="1" applyProtection="1">
      <alignment horizontal="center" wrapText="1"/>
    </xf>
    <xf numFmtId="0" fontId="25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2" fontId="25" fillId="7" borderId="2" xfId="0" applyNumberFormat="1" applyFont="1" applyFill="1" applyBorder="1" applyAlignment="1" applyProtection="1">
      <alignment horizontal="center"/>
    </xf>
    <xf numFmtId="2" fontId="27" fillId="0" borderId="14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Protection="1"/>
    <xf numFmtId="1" fontId="26" fillId="0" borderId="2" xfId="0" applyNumberFormat="1" applyFont="1" applyBorder="1" applyAlignment="1" applyProtection="1">
      <alignment horizontal="center" vertical="center"/>
    </xf>
    <xf numFmtId="2" fontId="25" fillId="7" borderId="12" xfId="0" applyNumberFormat="1" applyFont="1" applyFill="1" applyBorder="1" applyAlignment="1" applyProtection="1">
      <alignment horizontal="center"/>
    </xf>
    <xf numFmtId="2" fontId="25" fillId="7" borderId="2" xfId="0" applyNumberFormat="1" applyFont="1" applyFill="1" applyBorder="1" applyProtection="1"/>
    <xf numFmtId="9" fontId="6" fillId="5" borderId="2" xfId="1" applyFont="1" applyFill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textRotation="90"/>
      <protection hidden="1"/>
    </xf>
    <xf numFmtId="0" fontId="5" fillId="0" borderId="4" xfId="0" applyFont="1" applyBorder="1" applyAlignment="1" applyProtection="1">
      <alignment horizontal="center" vertical="center" textRotation="90"/>
      <protection hidden="1"/>
    </xf>
    <xf numFmtId="0" fontId="0" fillId="0" borderId="5" xfId="0" applyBorder="1" applyAlignment="1" applyProtection="1"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protection hidden="1"/>
    </xf>
    <xf numFmtId="10" fontId="9" fillId="0" borderId="2" xfId="0" applyNumberFormat="1" applyFont="1" applyBorder="1" applyAlignment="1" applyProtection="1">
      <alignment horizontal="center" vertical="center" wrapText="1"/>
      <protection hidden="1"/>
    </xf>
    <xf numFmtId="10" fontId="5" fillId="0" borderId="2" xfId="0" applyNumberFormat="1" applyFont="1" applyBorder="1" applyAlignment="1" applyProtection="1">
      <protection hidden="1"/>
    </xf>
    <xf numFmtId="0" fontId="12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Alignment="1"/>
    <xf numFmtId="0" fontId="0" fillId="0" borderId="6" xfId="0" applyBorder="1" applyAlignment="1"/>
    <xf numFmtId="14" fontId="13" fillId="0" borderId="2" xfId="0" applyNumberFormat="1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 vertical="top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right"/>
    </xf>
    <xf numFmtId="0" fontId="0" fillId="0" borderId="11" xfId="0" applyBorder="1" applyAlignment="1"/>
    <xf numFmtId="0" fontId="0" fillId="0" borderId="12" xfId="0" applyBorder="1" applyAlignment="1"/>
    <xf numFmtId="0" fontId="14" fillId="8" borderId="8" xfId="0" applyFont="1" applyFill="1" applyBorder="1" applyAlignment="1" applyProtection="1">
      <alignment horizontal="center"/>
    </xf>
    <xf numFmtId="0" fontId="14" fillId="8" borderId="9" xfId="0" applyFont="1" applyFill="1" applyBorder="1" applyAlignment="1" applyProtection="1">
      <alignment horizontal="center"/>
    </xf>
    <xf numFmtId="0" fontId="14" fillId="8" borderId="10" xfId="0" applyFont="1" applyFill="1" applyBorder="1" applyAlignment="1" applyProtection="1">
      <alignment horizontal="center"/>
    </xf>
    <xf numFmtId="0" fontId="15" fillId="8" borderId="8" xfId="0" applyFont="1" applyFill="1" applyBorder="1" applyAlignment="1" applyProtection="1">
      <alignment horizontal="center"/>
    </xf>
    <xf numFmtId="0" fontId="15" fillId="8" borderId="9" xfId="0" applyFont="1" applyFill="1" applyBorder="1" applyAlignment="1" applyProtection="1">
      <alignment horizontal="center"/>
    </xf>
    <xf numFmtId="0" fontId="15" fillId="8" borderId="10" xfId="0" applyFont="1" applyFill="1" applyBorder="1" applyAlignment="1" applyProtection="1">
      <alignment horizontal="center"/>
    </xf>
    <xf numFmtId="0" fontId="13" fillId="7" borderId="8" xfId="0" applyFont="1" applyFill="1" applyBorder="1" applyAlignment="1" applyProtection="1">
      <alignment horizontal="left" wrapText="1"/>
    </xf>
    <xf numFmtId="0" fontId="13" fillId="7" borderId="10" xfId="0" applyFont="1" applyFill="1" applyBorder="1" applyAlignment="1" applyProtection="1">
      <alignment horizontal="left" wrapText="1"/>
    </xf>
    <xf numFmtId="0" fontId="13" fillId="7" borderId="2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10" xfId="0" applyFont="1" applyFill="1" applyBorder="1" applyAlignment="1" applyProtection="1">
      <alignment horizontal="center" wrapText="1"/>
    </xf>
    <xf numFmtId="0" fontId="23" fillId="0" borderId="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0" fillId="0" borderId="8" xfId="0" applyFont="1" applyBorder="1"/>
    <xf numFmtId="0" fontId="0" fillId="0" borderId="10" xfId="0" applyFont="1" applyBorder="1"/>
    <xf numFmtId="0" fontId="8" fillId="0" borderId="2" xfId="0" applyFont="1" applyBorder="1" applyAlignment="1">
      <alignment horizontal="left"/>
    </xf>
    <xf numFmtId="0" fontId="8" fillId="0" borderId="0" xfId="0" applyFont="1" applyAlignment="1"/>
    <xf numFmtId="0" fontId="8" fillId="0" borderId="6" xfId="0" applyFont="1" applyBorder="1" applyAlignment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4" fillId="0" borderId="2" xfId="0" applyFont="1" applyBorder="1" applyAlignment="1" applyProtection="1">
      <alignment horizontal="center" vertical="center" wrapText="1"/>
    </xf>
    <xf numFmtId="0" fontId="8" fillId="0" borderId="11" xfId="0" applyFont="1" applyBorder="1" applyAlignment="1"/>
    <xf numFmtId="0" fontId="8" fillId="0" borderId="12" xfId="0" applyFont="1" applyBorder="1" applyAlignment="1"/>
    <xf numFmtId="0" fontId="14" fillId="8" borderId="14" xfId="0" applyFont="1" applyFill="1" applyBorder="1" applyAlignment="1" applyProtection="1">
      <alignment horizontal="center"/>
    </xf>
    <xf numFmtId="0" fontId="14" fillId="8" borderId="11" xfId="0" applyFont="1" applyFill="1" applyBorder="1" applyAlignment="1" applyProtection="1">
      <alignment horizontal="center"/>
    </xf>
    <xf numFmtId="0" fontId="14" fillId="8" borderId="12" xfId="0" applyFont="1" applyFill="1" applyBorder="1" applyAlignment="1" applyProtection="1">
      <alignment horizontal="center"/>
    </xf>
    <xf numFmtId="0" fontId="15" fillId="8" borderId="14" xfId="0" applyFont="1" applyFill="1" applyBorder="1" applyAlignment="1" applyProtection="1">
      <alignment horizontal="center"/>
    </xf>
    <xf numFmtId="0" fontId="15" fillId="8" borderId="11" xfId="0" applyFont="1" applyFill="1" applyBorder="1" applyAlignment="1" applyProtection="1">
      <alignment horizontal="center"/>
    </xf>
    <xf numFmtId="0" fontId="15" fillId="8" borderId="12" xfId="0" applyFont="1" applyFill="1" applyBorder="1" applyAlignment="1" applyProtection="1">
      <alignment horizontal="center"/>
    </xf>
  </cellXfs>
  <cellStyles count="4">
    <cellStyle name="Обычный" xfId="0" builtinId="0"/>
    <cellStyle name="Обычный 19" xfId="3"/>
    <cellStyle name="Плохой" xfId="2" builtinId="27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304916</xdr:colOff>
      <xdr:row>16</xdr:row>
      <xdr:rowOff>162622</xdr:rowOff>
    </xdr:from>
    <xdr:to>
      <xdr:col>5</xdr:col>
      <xdr:colOff>304916</xdr:colOff>
      <xdr:row>17</xdr:row>
      <xdr:rowOff>339764</xdr:rowOff>
    </xdr:to>
    <xdr:cxnSp macro="">
      <xdr:nvCxnSpPr>
        <xdr:cNvPr id="2" name="Прямая соединительная линия 1"/>
        <xdr:cNvCxnSpPr/>
      </xdr:nvCxnSpPr>
      <xdr:spPr>
        <a:xfrm flipV="1">
          <a:off x="3352916" y="4744147"/>
          <a:ext cx="0" cy="4057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P14" sqref="P14"/>
    </sheetView>
  </sheetViews>
  <sheetFormatPr defaultRowHeight="15"/>
  <cols>
    <col min="5" max="5" width="11.5703125" bestFit="1" customWidth="1"/>
  </cols>
  <sheetData>
    <row r="1" spans="1:14" ht="18.7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>
      <c r="A2" s="102" t="s">
        <v>1</v>
      </c>
      <c r="B2" s="104" t="s">
        <v>2</v>
      </c>
      <c r="C2" s="104" t="s">
        <v>3</v>
      </c>
      <c r="D2" s="104" t="s">
        <v>4</v>
      </c>
      <c r="E2" s="104"/>
      <c r="F2" s="104" t="s">
        <v>5</v>
      </c>
      <c r="G2" s="104"/>
      <c r="H2" s="104" t="s">
        <v>6</v>
      </c>
      <c r="I2" s="104"/>
      <c r="J2" s="104"/>
      <c r="K2" s="104"/>
      <c r="L2" s="104"/>
      <c r="M2" s="104"/>
      <c r="N2" s="106" t="s">
        <v>7</v>
      </c>
    </row>
    <row r="3" spans="1:14">
      <c r="A3" s="103"/>
      <c r="B3" s="104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  <c r="N3" s="107"/>
    </row>
    <row r="4" spans="1:14" ht="69.75" customHeight="1">
      <c r="A4" s="103"/>
      <c r="B4" s="104"/>
      <c r="C4" s="104"/>
      <c r="D4" s="104"/>
      <c r="E4" s="104"/>
      <c r="F4" s="105"/>
      <c r="G4" s="105"/>
      <c r="H4" s="105"/>
      <c r="I4" s="105"/>
      <c r="J4" s="105"/>
      <c r="K4" s="105"/>
      <c r="L4" s="105"/>
      <c r="M4" s="105"/>
      <c r="N4" s="107"/>
    </row>
    <row r="5" spans="1:14">
      <c r="A5" s="103"/>
      <c r="B5" s="104"/>
      <c r="C5" s="104"/>
      <c r="D5" s="109" t="s">
        <v>8</v>
      </c>
      <c r="E5" s="109" t="s">
        <v>9</v>
      </c>
      <c r="F5" s="109" t="s">
        <v>8</v>
      </c>
      <c r="G5" s="111" t="s">
        <v>10</v>
      </c>
      <c r="H5" s="104" t="s">
        <v>11</v>
      </c>
      <c r="I5" s="104"/>
      <c r="J5" s="104" t="s">
        <v>12</v>
      </c>
      <c r="K5" s="104"/>
      <c r="L5" s="104" t="s">
        <v>13</v>
      </c>
      <c r="M5" s="104"/>
      <c r="N5" s="107"/>
    </row>
    <row r="6" spans="1:14">
      <c r="A6" s="103"/>
      <c r="B6" s="104"/>
      <c r="C6" s="104"/>
      <c r="D6" s="110"/>
      <c r="E6" s="110"/>
      <c r="F6" s="110"/>
      <c r="G6" s="112"/>
      <c r="H6" s="104"/>
      <c r="I6" s="104"/>
      <c r="J6" s="104"/>
      <c r="K6" s="104"/>
      <c r="L6" s="104"/>
      <c r="M6" s="104"/>
      <c r="N6" s="107"/>
    </row>
    <row r="7" spans="1:14">
      <c r="A7" s="103"/>
      <c r="B7" s="104"/>
      <c r="C7" s="104"/>
      <c r="D7" s="110"/>
      <c r="E7" s="110"/>
      <c r="F7" s="110"/>
      <c r="G7" s="112"/>
      <c r="H7" s="104"/>
      <c r="I7" s="104"/>
      <c r="J7" s="104"/>
      <c r="K7" s="104"/>
      <c r="L7" s="104"/>
      <c r="M7" s="104"/>
      <c r="N7" s="107"/>
    </row>
    <row r="8" spans="1:14" ht="23.25" customHeight="1">
      <c r="A8" s="103"/>
      <c r="B8" s="104"/>
      <c r="C8" s="104"/>
      <c r="D8" s="110"/>
      <c r="E8" s="110"/>
      <c r="F8" s="110"/>
      <c r="G8" s="112"/>
      <c r="H8" s="1" t="s">
        <v>8</v>
      </c>
      <c r="I8" s="1" t="s">
        <v>10</v>
      </c>
      <c r="J8" s="1" t="s">
        <v>8</v>
      </c>
      <c r="K8" s="1" t="s">
        <v>10</v>
      </c>
      <c r="L8" s="1" t="s">
        <v>8</v>
      </c>
      <c r="M8" s="1" t="s">
        <v>10</v>
      </c>
      <c r="N8" s="108"/>
    </row>
    <row r="9" spans="1:14">
      <c r="A9" s="99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  <c r="I9" s="2">
        <v>8</v>
      </c>
      <c r="J9" s="2">
        <v>9</v>
      </c>
      <c r="K9" s="2">
        <v>10</v>
      </c>
      <c r="L9" s="2">
        <v>11</v>
      </c>
      <c r="M9" s="2">
        <v>12</v>
      </c>
      <c r="N9" s="2">
        <v>13</v>
      </c>
    </row>
    <row r="10" spans="1:14">
      <c r="A10" s="3">
        <v>1</v>
      </c>
      <c r="B10" s="4">
        <v>1</v>
      </c>
      <c r="C10" s="5">
        <v>13</v>
      </c>
      <c r="D10" s="5">
        <v>13</v>
      </c>
      <c r="E10" s="6">
        <v>1</v>
      </c>
      <c r="F10" s="5">
        <v>0</v>
      </c>
      <c r="G10" s="7">
        <f>F10/D10</f>
        <v>0</v>
      </c>
      <c r="H10" s="8">
        <v>0</v>
      </c>
      <c r="I10" s="9">
        <v>0</v>
      </c>
      <c r="J10" s="8">
        <v>0</v>
      </c>
      <c r="K10" s="9">
        <v>0</v>
      </c>
      <c r="L10" s="8">
        <v>0</v>
      </c>
      <c r="M10" s="9">
        <v>0</v>
      </c>
      <c r="N10" s="10" t="s">
        <v>14</v>
      </c>
    </row>
    <row r="11" spans="1:14">
      <c r="A11" s="3">
        <v>2</v>
      </c>
      <c r="B11" s="4">
        <v>2</v>
      </c>
      <c r="C11" s="5">
        <v>24</v>
      </c>
      <c r="D11" s="5">
        <v>24</v>
      </c>
      <c r="E11" s="6">
        <v>1</v>
      </c>
      <c r="F11" s="5">
        <v>22</v>
      </c>
      <c r="G11" s="95">
        <f>F11/D11</f>
        <v>0.91666666666666663</v>
      </c>
      <c r="H11" s="8">
        <v>20</v>
      </c>
      <c r="I11" s="9">
        <f>H11/F11</f>
        <v>0.90909090909090906</v>
      </c>
      <c r="J11" s="8">
        <v>2</v>
      </c>
      <c r="K11" s="9">
        <f>J11/F11</f>
        <v>9.0909090909090912E-2</v>
      </c>
      <c r="L11" s="8">
        <v>0</v>
      </c>
      <c r="M11" s="9">
        <f>L11/F12</f>
        <v>0</v>
      </c>
      <c r="N11" s="10" t="s">
        <v>14</v>
      </c>
    </row>
    <row r="12" spans="1:14">
      <c r="A12" s="3">
        <v>3</v>
      </c>
      <c r="B12" s="4">
        <v>3</v>
      </c>
      <c r="C12" s="5">
        <v>20</v>
      </c>
      <c r="D12" s="5">
        <v>18</v>
      </c>
      <c r="E12" s="6">
        <v>0.9</v>
      </c>
      <c r="F12" s="5">
        <v>18</v>
      </c>
      <c r="G12" s="95">
        <f t="shared" ref="G12:G20" si="0">F12/D12</f>
        <v>1</v>
      </c>
      <c r="H12" s="8">
        <v>17</v>
      </c>
      <c r="I12" s="9">
        <f t="shared" ref="I12:I20" si="1">H12/F12</f>
        <v>0.94444444444444442</v>
      </c>
      <c r="J12" s="8">
        <v>1</v>
      </c>
      <c r="K12" s="9">
        <f t="shared" ref="K12:K20" si="2">J12/F12</f>
        <v>5.5555555555555552E-2</v>
      </c>
      <c r="L12" s="8">
        <v>0</v>
      </c>
      <c r="M12" s="9">
        <f t="shared" ref="M12:M19" si="3">L12/F13</f>
        <v>0</v>
      </c>
      <c r="N12" s="10" t="s">
        <v>14</v>
      </c>
    </row>
    <row r="13" spans="1:14">
      <c r="A13" s="3">
        <v>4</v>
      </c>
      <c r="B13" s="4">
        <v>4</v>
      </c>
      <c r="C13" s="5">
        <v>16</v>
      </c>
      <c r="D13" s="5">
        <v>16</v>
      </c>
      <c r="E13" s="6">
        <v>1</v>
      </c>
      <c r="F13" s="5">
        <v>16</v>
      </c>
      <c r="G13" s="95">
        <f t="shared" si="0"/>
        <v>1</v>
      </c>
      <c r="H13" s="8">
        <v>7</v>
      </c>
      <c r="I13" s="9">
        <f t="shared" si="1"/>
        <v>0.4375</v>
      </c>
      <c r="J13" s="8">
        <v>7</v>
      </c>
      <c r="K13" s="9">
        <f t="shared" si="2"/>
        <v>0.4375</v>
      </c>
      <c r="L13" s="8">
        <v>2</v>
      </c>
      <c r="M13" s="9">
        <f t="shared" si="3"/>
        <v>0.04</v>
      </c>
      <c r="N13" s="10" t="s">
        <v>14</v>
      </c>
    </row>
    <row r="14" spans="1:14">
      <c r="A14" s="3">
        <v>5</v>
      </c>
      <c r="B14" s="4">
        <v>5</v>
      </c>
      <c r="C14" s="5">
        <v>51</v>
      </c>
      <c r="D14" s="5">
        <v>50</v>
      </c>
      <c r="E14" s="6">
        <v>0.98</v>
      </c>
      <c r="F14" s="5">
        <v>50</v>
      </c>
      <c r="G14" s="95">
        <f t="shared" si="0"/>
        <v>1</v>
      </c>
      <c r="H14" s="8">
        <v>45</v>
      </c>
      <c r="I14" s="9">
        <f t="shared" si="1"/>
        <v>0.9</v>
      </c>
      <c r="J14" s="8">
        <v>5</v>
      </c>
      <c r="K14" s="9">
        <f t="shared" si="2"/>
        <v>0.1</v>
      </c>
      <c r="L14" s="8">
        <v>0</v>
      </c>
      <c r="M14" s="9">
        <v>0</v>
      </c>
      <c r="N14" s="10" t="s">
        <v>14</v>
      </c>
    </row>
    <row r="15" spans="1:14">
      <c r="A15" s="3">
        <v>6</v>
      </c>
      <c r="B15" s="4">
        <v>6</v>
      </c>
      <c r="C15" s="5">
        <v>49</v>
      </c>
      <c r="D15" s="5">
        <v>49</v>
      </c>
      <c r="E15" s="6">
        <v>1</v>
      </c>
      <c r="F15" s="5">
        <v>48</v>
      </c>
      <c r="G15" s="95">
        <f t="shared" si="0"/>
        <v>0.97959183673469385</v>
      </c>
      <c r="H15" s="8">
        <v>46</v>
      </c>
      <c r="I15" s="9">
        <f t="shared" si="1"/>
        <v>0.95833333333333337</v>
      </c>
      <c r="J15" s="8">
        <v>2</v>
      </c>
      <c r="K15" s="9">
        <f t="shared" si="2"/>
        <v>4.1666666666666664E-2</v>
      </c>
      <c r="L15" s="8">
        <v>0</v>
      </c>
      <c r="M15" s="9">
        <f t="shared" si="3"/>
        <v>0</v>
      </c>
      <c r="N15" s="10" t="s">
        <v>14</v>
      </c>
    </row>
    <row r="16" spans="1:14">
      <c r="A16" s="3">
        <v>7</v>
      </c>
      <c r="B16" s="4">
        <v>7</v>
      </c>
      <c r="C16" s="5">
        <v>49</v>
      </c>
      <c r="D16" s="5">
        <v>46</v>
      </c>
      <c r="E16" s="6">
        <v>0.94</v>
      </c>
      <c r="F16" s="5">
        <v>46</v>
      </c>
      <c r="G16" s="95">
        <f t="shared" si="0"/>
        <v>1</v>
      </c>
      <c r="H16" s="8">
        <v>34</v>
      </c>
      <c r="I16" s="9">
        <f t="shared" si="1"/>
        <v>0.73913043478260865</v>
      </c>
      <c r="J16" s="8">
        <v>12</v>
      </c>
      <c r="K16" s="9">
        <f t="shared" si="2"/>
        <v>0.2608695652173913</v>
      </c>
      <c r="L16" s="8">
        <v>0</v>
      </c>
      <c r="M16" s="9">
        <f t="shared" si="3"/>
        <v>0</v>
      </c>
      <c r="N16" s="10" t="s">
        <v>14</v>
      </c>
    </row>
    <row r="17" spans="1:14">
      <c r="A17" s="3">
        <v>8</v>
      </c>
      <c r="B17" s="4">
        <v>8</v>
      </c>
      <c r="C17" s="5">
        <v>43</v>
      </c>
      <c r="D17" s="5">
        <v>43</v>
      </c>
      <c r="E17" s="6">
        <v>1</v>
      </c>
      <c r="F17" s="5">
        <v>37</v>
      </c>
      <c r="G17" s="95">
        <f t="shared" si="0"/>
        <v>0.86046511627906974</v>
      </c>
      <c r="H17" s="8">
        <v>29</v>
      </c>
      <c r="I17" s="9">
        <f t="shared" si="1"/>
        <v>0.78378378378378377</v>
      </c>
      <c r="J17" s="8">
        <v>8</v>
      </c>
      <c r="K17" s="9">
        <f t="shared" si="2"/>
        <v>0.21621621621621623</v>
      </c>
      <c r="L17" s="8">
        <v>0</v>
      </c>
      <c r="M17" s="9">
        <f t="shared" si="3"/>
        <v>0</v>
      </c>
      <c r="N17" s="10" t="s">
        <v>14</v>
      </c>
    </row>
    <row r="18" spans="1:14">
      <c r="A18" s="3">
        <v>9</v>
      </c>
      <c r="B18" s="4">
        <v>9</v>
      </c>
      <c r="C18" s="5">
        <v>32</v>
      </c>
      <c r="D18" s="5">
        <v>32</v>
      </c>
      <c r="E18" s="6">
        <v>1</v>
      </c>
      <c r="F18" s="5">
        <v>32</v>
      </c>
      <c r="G18" s="95">
        <f t="shared" si="0"/>
        <v>1</v>
      </c>
      <c r="H18" s="8">
        <v>21</v>
      </c>
      <c r="I18" s="9">
        <f t="shared" si="1"/>
        <v>0.65625</v>
      </c>
      <c r="J18" s="8">
        <v>11</v>
      </c>
      <c r="K18" s="9">
        <f t="shared" si="2"/>
        <v>0.34375</v>
      </c>
      <c r="L18" s="8">
        <v>0</v>
      </c>
      <c r="M18" s="9">
        <f>L18/F18</f>
        <v>0</v>
      </c>
      <c r="N18" s="10" t="s">
        <v>14</v>
      </c>
    </row>
    <row r="19" spans="1:14">
      <c r="A19" s="3">
        <v>10</v>
      </c>
      <c r="B19" s="4">
        <v>10</v>
      </c>
      <c r="C19" s="5">
        <v>32</v>
      </c>
      <c r="D19" s="5">
        <v>24</v>
      </c>
      <c r="E19" s="6">
        <v>0.75</v>
      </c>
      <c r="F19" s="5">
        <v>21</v>
      </c>
      <c r="G19" s="95">
        <f t="shared" si="0"/>
        <v>0.875</v>
      </c>
      <c r="H19" s="8">
        <v>12</v>
      </c>
      <c r="I19" s="9">
        <f>H19/F19</f>
        <v>0.5714285714285714</v>
      </c>
      <c r="J19" s="8">
        <v>9</v>
      </c>
      <c r="K19" s="9">
        <f t="shared" si="2"/>
        <v>0.42857142857142855</v>
      </c>
      <c r="L19" s="8">
        <v>0</v>
      </c>
      <c r="M19" s="9">
        <f t="shared" si="3"/>
        <v>0</v>
      </c>
      <c r="N19" s="10" t="s">
        <v>14</v>
      </c>
    </row>
    <row r="20" spans="1:14">
      <c r="A20" s="3">
        <v>11</v>
      </c>
      <c r="B20" s="4">
        <v>11</v>
      </c>
      <c r="C20" s="5">
        <v>24</v>
      </c>
      <c r="D20" s="5">
        <v>21</v>
      </c>
      <c r="E20" s="6">
        <v>0.875</v>
      </c>
      <c r="F20" s="5">
        <v>20</v>
      </c>
      <c r="G20" s="95">
        <f t="shared" si="0"/>
        <v>0.95238095238095233</v>
      </c>
      <c r="H20" s="8">
        <v>13</v>
      </c>
      <c r="I20" s="9">
        <f t="shared" si="1"/>
        <v>0.65</v>
      </c>
      <c r="J20" s="8">
        <v>6</v>
      </c>
      <c r="K20" s="9">
        <f t="shared" si="2"/>
        <v>0.3</v>
      </c>
      <c r="L20" s="8">
        <v>1</v>
      </c>
      <c r="M20" s="9">
        <f>L20/F20</f>
        <v>0.05</v>
      </c>
      <c r="N20" s="10" t="s">
        <v>14</v>
      </c>
    </row>
    <row r="21" spans="1:14">
      <c r="A21" s="98" t="s">
        <v>15</v>
      </c>
      <c r="B21" s="99"/>
      <c r="C21" s="11">
        <f>SUM(C10:C20)</f>
        <v>353</v>
      </c>
      <c r="D21" s="12">
        <f>SUM(D10:D20)</f>
        <v>336</v>
      </c>
      <c r="E21" s="6">
        <v>0.9546</v>
      </c>
      <c r="F21" s="12"/>
      <c r="G21" s="7">
        <f>AVERAGE(G10:G20)</f>
        <v>0.87128223382376191</v>
      </c>
      <c r="H21" s="11">
        <f>SUM(H11:H20)</f>
        <v>244</v>
      </c>
      <c r="I21" s="9">
        <f>AVERAGE(I10:I20)</f>
        <v>0.68636013426033182</v>
      </c>
      <c r="J21" s="11">
        <f>SUM(J11:J20)</f>
        <v>63</v>
      </c>
      <c r="K21" s="9">
        <f>AVERAGE(K10:K20)</f>
        <v>0.20682168392148628</v>
      </c>
      <c r="L21" s="11">
        <f>SUM(L11:L20)</f>
        <v>3</v>
      </c>
      <c r="M21" s="9">
        <f>AVERAGE(M10:M20)</f>
        <v>8.1818181818181807E-3</v>
      </c>
      <c r="N21" s="10" t="s">
        <v>14</v>
      </c>
    </row>
    <row r="22" spans="1:14">
      <c r="E22" s="13"/>
    </row>
  </sheetData>
  <mergeCells count="16">
    <mergeCell ref="A21:B21"/>
    <mergeCell ref="A1:N1"/>
    <mergeCell ref="A2:A9"/>
    <mergeCell ref="B2:B8"/>
    <mergeCell ref="C2:C8"/>
    <mergeCell ref="D2:E4"/>
    <mergeCell ref="F2:G4"/>
    <mergeCell ref="H2:M4"/>
    <mergeCell ref="N2:N8"/>
    <mergeCell ref="D5:D8"/>
    <mergeCell ref="E5:E8"/>
    <mergeCell ref="F5:F8"/>
    <mergeCell ref="G5:G8"/>
    <mergeCell ref="H5:I7"/>
    <mergeCell ref="J5:K7"/>
    <mergeCell ref="L5:M7"/>
  </mergeCells>
  <dataValidations count="5">
    <dataValidation type="whole" operator="lessThanOrEqual" allowBlank="1" showInputMessage="1" showErrorMessage="1" error="Количество обучающихся с средним уровнем физической подготовленности не может превышать количество обучающихся с основной группой здоровья" sqref="J10:J20">
      <formula1>D10</formula1>
    </dataValidation>
    <dataValidation type="whole" operator="lessThanOrEqual" allowBlank="1" showInputMessage="1" showErrorMessage="1" error="Количество обучающихся с низким уровнем физической подготовленности не может превышать количество обучающихся с основной группой здоровья" sqref="H10:H20">
      <formula1>D10</formula1>
    </dataValidation>
    <dataValidation type="whole" operator="lessThanOrEqual" showInputMessage="1" showErrorMessage="1" error="Количество сдавших тест не может превышать количество обучающихся с основной группой здоровья" sqref="F10">
      <formula1>D10</formula1>
    </dataValidation>
    <dataValidation type="whole" operator="lessThanOrEqual" allowBlank="1" showInputMessage="1" showErrorMessage="1" error="Количество обучающихся с высоким уровнем физической подготовленности не может превышать количество обучающихся с основной группой здоровья" sqref="L10:L20">
      <formula1>D10</formula1>
    </dataValidation>
    <dataValidation type="whole" operator="lessThanOrEqual" allowBlank="1" showInputMessage="1" showErrorMessage="1" error="Количество сдавших тест не может превышать количество обучающихся с основной группой здоровья" sqref="F11:F20">
      <formula1>D11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2"/>
  <sheetViews>
    <sheetView workbookViewId="0">
      <selection activeCell="M3" sqref="M3"/>
    </sheetView>
  </sheetViews>
  <sheetFormatPr defaultRowHeight="15"/>
  <cols>
    <col min="6" max="19" width="9.140625" customWidth="1"/>
  </cols>
  <sheetData>
    <row r="1" spans="1:25" ht="18.75">
      <c r="B1" s="113" t="s">
        <v>38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5">
      <c r="A2" s="114" t="s">
        <v>16</v>
      </c>
      <c r="B2" s="115"/>
      <c r="C2" s="116"/>
      <c r="D2" s="118" t="s">
        <v>17</v>
      </c>
      <c r="E2" s="118"/>
      <c r="F2" s="66"/>
      <c r="G2" s="66"/>
      <c r="H2" s="67" t="s">
        <v>18</v>
      </c>
      <c r="I2" s="117">
        <v>44652</v>
      </c>
      <c r="J2" s="117"/>
      <c r="K2" s="117"/>
      <c r="L2" s="117"/>
      <c r="M2" s="66"/>
      <c r="N2" s="64"/>
      <c r="O2" s="60"/>
      <c r="T2" s="14"/>
    </row>
    <row r="3" spans="1:25">
      <c r="A3" s="114" t="s">
        <v>19</v>
      </c>
      <c r="B3" s="115"/>
      <c r="C3" s="116"/>
      <c r="D3" s="68"/>
      <c r="E3" s="69"/>
      <c r="F3" s="69"/>
      <c r="G3" s="70"/>
      <c r="H3" s="69" t="s">
        <v>20</v>
      </c>
      <c r="I3" s="69"/>
      <c r="J3" s="69"/>
      <c r="K3" s="71" t="s">
        <v>21</v>
      </c>
      <c r="L3" s="71"/>
      <c r="M3" s="97" t="s">
        <v>90</v>
      </c>
      <c r="N3" s="60"/>
      <c r="O3" s="64"/>
      <c r="T3" s="14"/>
    </row>
    <row r="4" spans="1:25">
      <c r="A4" s="121" t="s">
        <v>22</v>
      </c>
      <c r="B4" s="122"/>
      <c r="C4" s="123"/>
      <c r="D4" s="139" t="s">
        <v>93</v>
      </c>
      <c r="E4" s="139"/>
      <c r="F4" s="139"/>
      <c r="G4" s="139"/>
      <c r="H4" s="139"/>
      <c r="I4" s="139"/>
      <c r="J4" s="139"/>
      <c r="K4" s="139"/>
      <c r="L4" s="139"/>
      <c r="M4" s="139"/>
      <c r="N4" s="62"/>
      <c r="O4" s="62"/>
      <c r="P4" s="62"/>
      <c r="Q4" s="62"/>
      <c r="R4" s="62"/>
      <c r="S4" s="62"/>
      <c r="T4" s="63"/>
      <c r="U4" s="64"/>
      <c r="V4" s="64"/>
      <c r="W4" s="64"/>
      <c r="X4" s="64"/>
      <c r="Y4" s="64"/>
    </row>
    <row r="5" spans="1:25" ht="15" customHeight="1">
      <c r="A5" s="45" t="s">
        <v>23</v>
      </c>
      <c r="B5" s="46"/>
      <c r="C5" s="124" t="s">
        <v>24</v>
      </c>
      <c r="D5" s="125"/>
      <c r="E5" s="125"/>
      <c r="F5" s="125"/>
      <c r="G5" s="126"/>
      <c r="H5" s="127"/>
      <c r="I5" s="128"/>
      <c r="J5" s="128"/>
      <c r="K5" s="128"/>
      <c r="L5" s="129"/>
      <c r="M5" s="61"/>
      <c r="N5" s="64"/>
      <c r="O5" s="64"/>
      <c r="P5" s="64"/>
      <c r="Q5" s="64"/>
      <c r="R5" s="64"/>
      <c r="S5" s="64"/>
      <c r="T5" s="64"/>
      <c r="U5" s="64"/>
      <c r="V5" s="65"/>
      <c r="W5" s="65"/>
      <c r="X5" s="65"/>
      <c r="Y5" s="65"/>
    </row>
    <row r="6" spans="1:25" ht="63.75">
      <c r="A6" s="47"/>
      <c r="B6" s="48" t="s">
        <v>25</v>
      </c>
      <c r="C6" s="49" t="s">
        <v>39</v>
      </c>
      <c r="D6" s="49" t="s">
        <v>26</v>
      </c>
      <c r="E6" s="49" t="s">
        <v>40</v>
      </c>
      <c r="F6" s="49" t="s">
        <v>41</v>
      </c>
      <c r="G6" s="57" t="s">
        <v>42</v>
      </c>
      <c r="H6" s="57" t="s">
        <v>43</v>
      </c>
      <c r="I6" s="58" t="s">
        <v>44</v>
      </c>
      <c r="J6" s="58" t="s">
        <v>45</v>
      </c>
      <c r="K6" s="58" t="s">
        <v>46</v>
      </c>
      <c r="L6" s="58" t="s">
        <v>47</v>
      </c>
      <c r="M6" s="59" t="s">
        <v>48</v>
      </c>
    </row>
    <row r="7" spans="1:25" ht="15" customHeight="1">
      <c r="A7" s="50"/>
      <c r="B7" s="51"/>
      <c r="C7" s="52"/>
      <c r="D7" s="52"/>
      <c r="E7" s="52"/>
      <c r="F7" s="52"/>
      <c r="G7" s="53"/>
      <c r="H7" s="53"/>
      <c r="I7" s="43"/>
      <c r="J7" s="43"/>
      <c r="K7" s="43"/>
      <c r="L7" s="43"/>
      <c r="M7" s="44"/>
    </row>
    <row r="8" spans="1:25" ht="15.75">
      <c r="A8" s="50"/>
      <c r="B8" s="54"/>
      <c r="C8" s="55" t="s">
        <v>27</v>
      </c>
      <c r="D8" s="55" t="s">
        <v>27</v>
      </c>
      <c r="E8" s="55" t="s">
        <v>27</v>
      </c>
      <c r="F8" s="55" t="s">
        <v>27</v>
      </c>
      <c r="G8" s="56"/>
      <c r="H8" s="56"/>
      <c r="I8" s="43"/>
      <c r="J8" s="43"/>
      <c r="K8" s="43"/>
      <c r="L8" s="43"/>
      <c r="M8" s="44"/>
    </row>
    <row r="9" spans="1:25" ht="22.5">
      <c r="A9" s="16"/>
      <c r="B9" s="17" t="s">
        <v>28</v>
      </c>
      <c r="C9" s="18"/>
      <c r="D9" s="18"/>
      <c r="E9" s="18"/>
      <c r="F9" s="18"/>
      <c r="G9" s="19"/>
      <c r="H9" s="19"/>
      <c r="I9" s="20"/>
      <c r="J9" s="20"/>
      <c r="K9" s="20"/>
      <c r="L9" s="20"/>
      <c r="M9" s="20"/>
    </row>
    <row r="10" spans="1:25" ht="22.5">
      <c r="A10" s="21">
        <v>1</v>
      </c>
      <c r="B10" s="22" t="s">
        <v>49</v>
      </c>
      <c r="C10" s="23">
        <v>10.199999999999999</v>
      </c>
      <c r="D10" s="23">
        <v>110</v>
      </c>
      <c r="E10" s="23">
        <v>6.9</v>
      </c>
      <c r="F10" s="23">
        <v>2</v>
      </c>
      <c r="G10" s="24">
        <v>1</v>
      </c>
      <c r="H10" s="19" t="str">
        <f t="shared" ref="H10:H24" si="0">IF(G10&lt;=4,"низкий","средний")</f>
        <v>низкий</v>
      </c>
      <c r="I10" s="25">
        <v>4</v>
      </c>
      <c r="J10" s="25">
        <f>IF(H10="низкий", 1, " ")</f>
        <v>1</v>
      </c>
      <c r="K10" s="25" t="str">
        <f>IF(H10="средний", 1, " ")</f>
        <v xml:space="preserve"> </v>
      </c>
      <c r="L10" s="25"/>
      <c r="M10" s="25"/>
    </row>
    <row r="11" spans="1:25" ht="22.5">
      <c r="A11" s="21">
        <v>2</v>
      </c>
      <c r="B11" s="22" t="s">
        <v>50</v>
      </c>
      <c r="C11" s="23">
        <v>9.8000000000000007</v>
      </c>
      <c r="D11" s="23">
        <v>130</v>
      </c>
      <c r="E11" s="23">
        <v>5.8</v>
      </c>
      <c r="F11" s="23">
        <v>4</v>
      </c>
      <c r="G11" s="24">
        <v>5</v>
      </c>
      <c r="H11" s="19" t="str">
        <f t="shared" si="0"/>
        <v>средний</v>
      </c>
      <c r="I11" s="25">
        <v>4</v>
      </c>
      <c r="J11" s="25" t="str">
        <f t="shared" ref="J11:J24" si="1">IF(H11="низкий", 1, " ")</f>
        <v xml:space="preserve"> </v>
      </c>
      <c r="K11" s="25">
        <f t="shared" ref="K11:K24" si="2">IF(H11="средний", 1, " ")</f>
        <v>1</v>
      </c>
      <c r="L11" s="25"/>
      <c r="M11" s="25"/>
    </row>
    <row r="12" spans="1:25" ht="33.75">
      <c r="A12" s="21">
        <v>3</v>
      </c>
      <c r="B12" s="27" t="s">
        <v>51</v>
      </c>
      <c r="C12" s="28">
        <v>9.9</v>
      </c>
      <c r="D12" s="23">
        <v>130</v>
      </c>
      <c r="E12" s="23">
        <v>6.5</v>
      </c>
      <c r="F12" s="23">
        <v>2</v>
      </c>
      <c r="G12" s="24">
        <v>3</v>
      </c>
      <c r="H12" s="19" t="str">
        <f t="shared" si="0"/>
        <v>низкий</v>
      </c>
      <c r="I12" s="25">
        <v>4</v>
      </c>
      <c r="J12" s="25">
        <f t="shared" si="1"/>
        <v>1</v>
      </c>
      <c r="K12" s="25" t="str">
        <f t="shared" si="2"/>
        <v xml:space="preserve"> </v>
      </c>
      <c r="L12" s="25"/>
      <c r="M12" s="25"/>
    </row>
    <row r="13" spans="1:25" ht="33.75">
      <c r="A13" s="21">
        <v>4</v>
      </c>
      <c r="B13" s="27" t="s">
        <v>52</v>
      </c>
      <c r="C13" s="28">
        <v>10.3</v>
      </c>
      <c r="D13" s="23">
        <v>110</v>
      </c>
      <c r="E13" s="23">
        <v>7.4</v>
      </c>
      <c r="F13" s="23">
        <v>0</v>
      </c>
      <c r="G13" s="24">
        <v>0</v>
      </c>
      <c r="H13" s="19" t="str">
        <f t="shared" si="0"/>
        <v>низкий</v>
      </c>
      <c r="I13" s="25">
        <v>4</v>
      </c>
      <c r="J13" s="25">
        <f t="shared" si="1"/>
        <v>1</v>
      </c>
      <c r="K13" s="25" t="str">
        <f t="shared" si="2"/>
        <v xml:space="preserve"> </v>
      </c>
      <c r="L13" s="25"/>
      <c r="M13" s="25"/>
    </row>
    <row r="14" spans="1:25" ht="38.25" customHeight="1">
      <c r="A14" s="130" t="s">
        <v>29</v>
      </c>
      <c r="B14" s="131"/>
      <c r="C14" s="87">
        <f>AVERAGE(C10:C13)</f>
        <v>10.050000000000001</v>
      </c>
      <c r="D14" s="87">
        <f t="shared" ref="D14:G14" si="3">AVERAGE(D10:D13)</f>
        <v>120</v>
      </c>
      <c r="E14" s="87">
        <f t="shared" si="3"/>
        <v>6.65</v>
      </c>
      <c r="F14" s="87">
        <f t="shared" si="3"/>
        <v>2</v>
      </c>
      <c r="G14" s="87">
        <f t="shared" si="3"/>
        <v>2.25</v>
      </c>
      <c r="H14" s="88"/>
      <c r="I14" s="82">
        <v>4</v>
      </c>
      <c r="J14" s="83">
        <f>SUM(J10:J13)</f>
        <v>3</v>
      </c>
      <c r="K14" s="83">
        <f>SUM(K9:K13)</f>
        <v>1</v>
      </c>
      <c r="L14" s="82">
        <v>0</v>
      </c>
      <c r="M14" s="82">
        <v>0</v>
      </c>
    </row>
    <row r="15" spans="1:25" ht="15.75">
      <c r="A15" s="21"/>
      <c r="B15" s="30" t="s">
        <v>30</v>
      </c>
      <c r="C15" s="31"/>
      <c r="D15" s="23"/>
      <c r="E15" s="23"/>
      <c r="F15" s="23"/>
      <c r="G15" s="24"/>
      <c r="H15" s="19"/>
      <c r="I15" s="29"/>
      <c r="J15" s="25"/>
      <c r="K15" s="25" t="str">
        <f t="shared" si="2"/>
        <v xml:space="preserve"> </v>
      </c>
      <c r="L15" s="29"/>
      <c r="M15" s="29"/>
    </row>
    <row r="16" spans="1:25" ht="22.5">
      <c r="A16" s="21">
        <v>1</v>
      </c>
      <c r="B16" s="32" t="s">
        <v>53</v>
      </c>
      <c r="C16" s="33">
        <v>10.9</v>
      </c>
      <c r="D16" s="23">
        <v>100</v>
      </c>
      <c r="E16" s="23">
        <v>8.1999999999999993</v>
      </c>
      <c r="F16" s="23">
        <v>3</v>
      </c>
      <c r="G16" s="24">
        <v>1</v>
      </c>
      <c r="H16" s="19" t="str">
        <f t="shared" si="0"/>
        <v>низкий</v>
      </c>
      <c r="I16" s="25"/>
      <c r="J16" s="25">
        <f t="shared" si="1"/>
        <v>1</v>
      </c>
      <c r="K16" s="25" t="str">
        <f t="shared" si="2"/>
        <v xml:space="preserve"> </v>
      </c>
      <c r="L16" s="25"/>
      <c r="M16" s="25"/>
    </row>
    <row r="17" spans="1:14" ht="22.5">
      <c r="A17" s="21">
        <v>2</v>
      </c>
      <c r="B17" s="27" t="s">
        <v>54</v>
      </c>
      <c r="C17" s="28">
        <v>10.3</v>
      </c>
      <c r="D17" s="23">
        <v>110</v>
      </c>
      <c r="E17" s="23">
        <v>7.4</v>
      </c>
      <c r="F17" s="23">
        <v>3</v>
      </c>
      <c r="G17" s="24">
        <v>3</v>
      </c>
      <c r="H17" s="19" t="str">
        <f t="shared" si="0"/>
        <v>низкий</v>
      </c>
      <c r="I17" s="25"/>
      <c r="J17" s="25">
        <f t="shared" si="1"/>
        <v>1</v>
      </c>
      <c r="K17" s="25" t="str">
        <f t="shared" si="2"/>
        <v xml:space="preserve"> </v>
      </c>
      <c r="L17" s="25"/>
      <c r="M17" s="25"/>
    </row>
    <row r="18" spans="1:14" ht="22.5">
      <c r="A18" s="21">
        <v>3</v>
      </c>
      <c r="B18" s="32" t="s">
        <v>55</v>
      </c>
      <c r="C18" s="33">
        <v>10.8</v>
      </c>
      <c r="D18" s="23">
        <v>110</v>
      </c>
      <c r="E18" s="23">
        <v>7.6</v>
      </c>
      <c r="F18" s="23">
        <v>3</v>
      </c>
      <c r="G18" s="24">
        <v>2</v>
      </c>
      <c r="H18" s="19" t="str">
        <f t="shared" si="0"/>
        <v>низкий</v>
      </c>
      <c r="I18" s="25"/>
      <c r="J18" s="25">
        <f t="shared" si="1"/>
        <v>1</v>
      </c>
      <c r="K18" s="25" t="str">
        <f t="shared" si="2"/>
        <v xml:space="preserve"> </v>
      </c>
      <c r="L18" s="25"/>
      <c r="M18" s="25"/>
    </row>
    <row r="19" spans="1:14" ht="22.5">
      <c r="A19" s="34">
        <v>4</v>
      </c>
      <c r="B19" s="22" t="s">
        <v>56</v>
      </c>
      <c r="C19" s="35">
        <v>10.199999999999999</v>
      </c>
      <c r="D19" s="35">
        <v>100</v>
      </c>
      <c r="E19" s="35">
        <v>7.7</v>
      </c>
      <c r="F19" s="35">
        <v>6</v>
      </c>
      <c r="G19" s="36">
        <v>3</v>
      </c>
      <c r="H19" s="19" t="str">
        <f t="shared" si="0"/>
        <v>низкий</v>
      </c>
      <c r="I19" s="37"/>
      <c r="J19" s="25">
        <f t="shared" si="1"/>
        <v>1</v>
      </c>
      <c r="K19" s="25" t="str">
        <f t="shared" si="2"/>
        <v xml:space="preserve"> </v>
      </c>
      <c r="L19" s="37"/>
      <c r="M19" s="37"/>
    </row>
    <row r="20" spans="1:14" ht="22.5">
      <c r="A20" s="35">
        <v>5</v>
      </c>
      <c r="B20" s="22" t="s">
        <v>57</v>
      </c>
      <c r="C20" s="38">
        <v>10.5</v>
      </c>
      <c r="D20" s="38">
        <v>110</v>
      </c>
      <c r="E20" s="38">
        <v>7.6</v>
      </c>
      <c r="F20" s="35">
        <v>3</v>
      </c>
      <c r="G20" s="36">
        <v>3</v>
      </c>
      <c r="H20" s="19" t="str">
        <f t="shared" si="0"/>
        <v>низкий</v>
      </c>
      <c r="I20" s="37"/>
      <c r="J20" s="25">
        <f t="shared" si="1"/>
        <v>1</v>
      </c>
      <c r="K20" s="25" t="str">
        <f t="shared" si="2"/>
        <v xml:space="preserve"> </v>
      </c>
      <c r="L20" s="37"/>
      <c r="M20" s="37"/>
    </row>
    <row r="21" spans="1:14" ht="15.75">
      <c r="A21" s="35">
        <v>6</v>
      </c>
      <c r="B21" s="22" t="s">
        <v>58</v>
      </c>
      <c r="C21" s="38">
        <v>10.199999999999999</v>
      </c>
      <c r="D21" s="38">
        <v>120</v>
      </c>
      <c r="E21" s="38">
        <v>7.7</v>
      </c>
      <c r="F21" s="35">
        <v>6</v>
      </c>
      <c r="G21" s="36">
        <v>4</v>
      </c>
      <c r="H21" s="19" t="str">
        <f t="shared" si="0"/>
        <v>низкий</v>
      </c>
      <c r="I21" s="37"/>
      <c r="J21" s="25">
        <f t="shared" si="1"/>
        <v>1</v>
      </c>
      <c r="K21" s="25" t="str">
        <f t="shared" si="2"/>
        <v xml:space="preserve"> </v>
      </c>
      <c r="L21" s="37"/>
      <c r="M21" s="37"/>
    </row>
    <row r="22" spans="1:14" ht="22.5">
      <c r="A22" s="35">
        <v>7</v>
      </c>
      <c r="B22" s="22" t="s">
        <v>59</v>
      </c>
      <c r="C22" s="38">
        <v>10.4</v>
      </c>
      <c r="D22" s="38">
        <v>120</v>
      </c>
      <c r="E22" s="38">
        <v>7.4</v>
      </c>
      <c r="F22" s="35">
        <v>6</v>
      </c>
      <c r="G22" s="36">
        <v>4</v>
      </c>
      <c r="H22" s="19" t="str">
        <f t="shared" si="0"/>
        <v>низкий</v>
      </c>
      <c r="I22" s="37"/>
      <c r="J22" s="25">
        <f t="shared" si="1"/>
        <v>1</v>
      </c>
      <c r="K22" s="25" t="str">
        <f t="shared" si="2"/>
        <v xml:space="preserve"> </v>
      </c>
      <c r="L22" s="37"/>
      <c r="M22" s="37"/>
    </row>
    <row r="23" spans="1:14" ht="22.5">
      <c r="A23" s="35">
        <v>8</v>
      </c>
      <c r="B23" s="22" t="s">
        <v>92</v>
      </c>
      <c r="C23" s="38">
        <v>10.199999999999999</v>
      </c>
      <c r="D23" s="38">
        <v>120</v>
      </c>
      <c r="E23" s="38">
        <v>7.4</v>
      </c>
      <c r="F23" s="35">
        <v>6</v>
      </c>
      <c r="G23" s="36">
        <v>4</v>
      </c>
      <c r="H23" s="19" t="str">
        <f t="shared" si="0"/>
        <v>низкий</v>
      </c>
      <c r="I23" s="37"/>
      <c r="J23" s="25">
        <f t="shared" si="1"/>
        <v>1</v>
      </c>
      <c r="K23" s="25" t="str">
        <f t="shared" si="2"/>
        <v xml:space="preserve"> </v>
      </c>
      <c r="L23" s="37"/>
      <c r="M23" s="37"/>
    </row>
    <row r="24" spans="1:14" ht="22.5">
      <c r="A24" s="35">
        <v>9</v>
      </c>
      <c r="B24" s="22" t="s">
        <v>60</v>
      </c>
      <c r="C24" s="38">
        <v>10.5</v>
      </c>
      <c r="D24" s="38">
        <v>120</v>
      </c>
      <c r="E24" s="38">
        <v>7.4</v>
      </c>
      <c r="F24" s="35">
        <v>3</v>
      </c>
      <c r="G24" s="36">
        <v>3</v>
      </c>
      <c r="H24" s="19" t="str">
        <f t="shared" si="0"/>
        <v>низкий</v>
      </c>
      <c r="I24" s="37"/>
      <c r="J24" s="25">
        <f t="shared" si="1"/>
        <v>1</v>
      </c>
      <c r="K24" s="25" t="str">
        <f t="shared" si="2"/>
        <v xml:space="preserve"> </v>
      </c>
      <c r="L24" s="37"/>
      <c r="M24" s="37"/>
    </row>
    <row r="25" spans="1:14" ht="38.25" customHeight="1">
      <c r="A25" s="132" t="s">
        <v>31</v>
      </c>
      <c r="B25" s="132"/>
      <c r="C25" s="89">
        <f>AVERAGE(C16:C24)</f>
        <v>10.444444444444446</v>
      </c>
      <c r="D25" s="89">
        <f t="shared" ref="D25:G25" si="4">AVERAGE(D16:D24)</f>
        <v>112.22222222222223</v>
      </c>
      <c r="E25" s="89">
        <f t="shared" si="4"/>
        <v>7.6000000000000005</v>
      </c>
      <c r="F25" s="89">
        <f t="shared" si="4"/>
        <v>4.333333333333333</v>
      </c>
      <c r="G25" s="89">
        <f t="shared" si="4"/>
        <v>3</v>
      </c>
      <c r="H25" s="84"/>
      <c r="I25" s="84"/>
      <c r="J25" s="84">
        <f>SUM(J16:J24)</f>
        <v>9</v>
      </c>
      <c r="K25" s="84">
        <v>0</v>
      </c>
      <c r="L25" s="84">
        <v>0</v>
      </c>
      <c r="M25" s="84">
        <v>0</v>
      </c>
    </row>
    <row r="26" spans="1:14" ht="38.25" customHeight="1">
      <c r="A26" s="133" t="s">
        <v>32</v>
      </c>
      <c r="B26" s="134"/>
      <c r="C26" s="85">
        <f>AVERAGE(C14,C25)</f>
        <v>10.247222222222224</v>
      </c>
      <c r="D26" s="85">
        <f t="shared" ref="D26:G26" si="5">AVERAGE(D14,D25)</f>
        <v>116.11111111111111</v>
      </c>
      <c r="E26" s="85">
        <f t="shared" si="5"/>
        <v>7.125</v>
      </c>
      <c r="F26" s="85">
        <f t="shared" si="5"/>
        <v>3.1666666666666665</v>
      </c>
      <c r="G26" s="85">
        <f t="shared" si="5"/>
        <v>2.625</v>
      </c>
      <c r="H26" s="86"/>
      <c r="I26" s="84"/>
      <c r="J26" s="84">
        <v>12</v>
      </c>
      <c r="K26" s="84">
        <v>1</v>
      </c>
      <c r="L26" s="84">
        <v>0</v>
      </c>
      <c r="M26" s="84">
        <v>0</v>
      </c>
    </row>
    <row r="27" spans="1:14">
      <c r="A27" s="135" t="s">
        <v>33</v>
      </c>
      <c r="B27" s="136"/>
      <c r="C27" s="137">
        <v>13</v>
      </c>
      <c r="D27" s="138"/>
      <c r="E27" s="39"/>
      <c r="F27" s="39"/>
      <c r="G27" s="39"/>
      <c r="H27" s="39"/>
      <c r="I27" s="39"/>
      <c r="J27" s="39"/>
      <c r="K27" s="39"/>
      <c r="L27" s="39"/>
      <c r="M27" s="39"/>
    </row>
    <row r="28" spans="1:14" ht="38.25" customHeight="1">
      <c r="A28" s="119" t="s">
        <v>34</v>
      </c>
      <c r="B28" s="120"/>
      <c r="C28" s="41"/>
      <c r="D28" s="41"/>
      <c r="E28" s="41"/>
      <c r="F28" s="41"/>
      <c r="G28" s="41"/>
      <c r="H28" s="42" t="s">
        <v>35</v>
      </c>
      <c r="I28" s="42">
        <v>0</v>
      </c>
      <c r="J28" s="42" t="s">
        <v>36</v>
      </c>
      <c r="K28" s="42">
        <v>1</v>
      </c>
      <c r="L28" s="42" t="s">
        <v>37</v>
      </c>
      <c r="M28" s="68">
        <v>11</v>
      </c>
    </row>
    <row r="31" spans="1:14">
      <c r="N31" s="72"/>
    </row>
    <row r="32" spans="1:14">
      <c r="N32" s="72"/>
    </row>
  </sheetData>
  <mergeCells count="15">
    <mergeCell ref="A28:B28"/>
    <mergeCell ref="A4:C4"/>
    <mergeCell ref="C5:G5"/>
    <mergeCell ref="H5:L5"/>
    <mergeCell ref="A14:B14"/>
    <mergeCell ref="A25:B25"/>
    <mergeCell ref="A26:B26"/>
    <mergeCell ref="A27:B27"/>
    <mergeCell ref="C27:D27"/>
    <mergeCell ref="D4:M4"/>
    <mergeCell ref="B1:V1"/>
    <mergeCell ref="A2:C2"/>
    <mergeCell ref="I2:L2"/>
    <mergeCell ref="A3:C3"/>
    <mergeCell ref="D2:E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0"/>
  <sheetViews>
    <sheetView workbookViewId="0">
      <selection activeCell="M3" sqref="M3"/>
    </sheetView>
  </sheetViews>
  <sheetFormatPr defaultRowHeight="15"/>
  <sheetData>
    <row r="1" spans="1:22" ht="18.75">
      <c r="B1" s="113" t="s">
        <v>38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>
      <c r="A2" s="114" t="s">
        <v>16</v>
      </c>
      <c r="B2" s="115"/>
      <c r="C2" s="116"/>
      <c r="D2" s="118" t="s">
        <v>17</v>
      </c>
      <c r="E2" s="118"/>
      <c r="F2" s="66"/>
      <c r="G2" s="66"/>
      <c r="H2" s="67" t="s">
        <v>18</v>
      </c>
      <c r="I2" s="117">
        <v>44652</v>
      </c>
      <c r="J2" s="117"/>
      <c r="K2" s="117"/>
      <c r="L2" s="117"/>
      <c r="M2" s="66"/>
      <c r="N2" s="60"/>
      <c r="O2" s="60"/>
      <c r="P2" s="74"/>
      <c r="Q2" s="74"/>
      <c r="R2" s="74"/>
      <c r="S2" s="74"/>
      <c r="T2" s="63"/>
      <c r="U2" s="64"/>
      <c r="V2" s="64"/>
    </row>
    <row r="3" spans="1:22">
      <c r="A3" s="114" t="s">
        <v>19</v>
      </c>
      <c r="B3" s="115"/>
      <c r="C3" s="116"/>
      <c r="D3" s="68"/>
      <c r="E3" s="69"/>
      <c r="F3" s="69"/>
      <c r="G3" s="70"/>
      <c r="H3" s="69" t="s">
        <v>20</v>
      </c>
      <c r="I3" s="69"/>
      <c r="J3" s="69"/>
      <c r="K3" s="71" t="s">
        <v>21</v>
      </c>
      <c r="L3" s="71"/>
      <c r="M3" s="96" t="s">
        <v>94</v>
      </c>
      <c r="N3" s="75"/>
      <c r="O3" s="75"/>
      <c r="P3" s="63"/>
      <c r="Q3" s="63"/>
      <c r="R3" s="60"/>
      <c r="S3" s="60"/>
      <c r="T3" s="63"/>
      <c r="U3" s="64"/>
      <c r="V3" s="64"/>
    </row>
    <row r="4" spans="1:22">
      <c r="A4" s="121" t="s">
        <v>22</v>
      </c>
      <c r="B4" s="122"/>
      <c r="C4" s="123"/>
      <c r="D4" s="139" t="s">
        <v>93</v>
      </c>
      <c r="E4" s="139"/>
      <c r="F4" s="139"/>
      <c r="G4" s="139"/>
      <c r="H4" s="139"/>
      <c r="I4" s="139"/>
      <c r="J4" s="139"/>
      <c r="K4" s="139"/>
      <c r="L4" s="139"/>
      <c r="M4" s="139"/>
      <c r="N4" s="62"/>
      <c r="O4" s="62"/>
      <c r="P4" s="62"/>
      <c r="Q4" s="62"/>
      <c r="R4" s="62"/>
      <c r="S4" s="62"/>
      <c r="T4" s="63"/>
      <c r="U4" s="64"/>
      <c r="V4" s="64"/>
    </row>
    <row r="5" spans="1:22">
      <c r="A5" s="45" t="s">
        <v>23</v>
      </c>
      <c r="B5" s="46"/>
      <c r="C5" s="124" t="s">
        <v>24</v>
      </c>
      <c r="D5" s="125"/>
      <c r="E5" s="125"/>
      <c r="F5" s="125"/>
      <c r="G5" s="126"/>
      <c r="H5" s="127"/>
      <c r="I5" s="128"/>
      <c r="J5" s="128"/>
      <c r="K5" s="128"/>
      <c r="L5" s="129"/>
      <c r="M5" s="61"/>
      <c r="N5" s="64"/>
      <c r="O5" s="64"/>
      <c r="P5" s="64"/>
      <c r="Q5" s="64"/>
      <c r="R5" s="64"/>
      <c r="S5" s="64"/>
      <c r="T5" s="64"/>
      <c r="U5" s="64"/>
      <c r="V5" s="65"/>
    </row>
    <row r="6" spans="1:22" ht="63.75">
      <c r="A6" s="47"/>
      <c r="B6" s="48" t="s">
        <v>25</v>
      </c>
      <c r="C6" s="49" t="s">
        <v>39</v>
      </c>
      <c r="D6" s="49" t="s">
        <v>26</v>
      </c>
      <c r="E6" s="49" t="s">
        <v>40</v>
      </c>
      <c r="F6" s="49" t="s">
        <v>41</v>
      </c>
      <c r="G6" s="57" t="s">
        <v>42</v>
      </c>
      <c r="H6" s="57" t="s">
        <v>43</v>
      </c>
      <c r="I6" s="58" t="s">
        <v>44</v>
      </c>
      <c r="J6" s="58" t="s">
        <v>45</v>
      </c>
      <c r="K6" s="58" t="s">
        <v>46</v>
      </c>
      <c r="L6" s="58" t="s">
        <v>47</v>
      </c>
      <c r="M6" s="73" t="s">
        <v>48</v>
      </c>
      <c r="N6" s="64"/>
      <c r="O6" s="64"/>
      <c r="P6" s="64"/>
      <c r="Q6" s="64"/>
      <c r="R6" s="64"/>
      <c r="S6" s="64"/>
      <c r="T6" s="64"/>
      <c r="U6" s="64"/>
      <c r="V6" s="64"/>
    </row>
    <row r="7" spans="1:22">
      <c r="A7" s="50"/>
      <c r="B7" s="51"/>
      <c r="C7" s="52"/>
      <c r="D7" s="52"/>
      <c r="E7" s="52"/>
      <c r="F7" s="52"/>
      <c r="G7" s="53"/>
      <c r="H7" s="53"/>
      <c r="I7" s="43"/>
      <c r="J7" s="43"/>
      <c r="K7" s="43"/>
      <c r="L7" s="43"/>
      <c r="M7" s="44"/>
    </row>
    <row r="8" spans="1:22" ht="15.75">
      <c r="A8" s="50"/>
      <c r="B8" s="54"/>
      <c r="C8" s="55" t="s">
        <v>27</v>
      </c>
      <c r="D8" s="55" t="s">
        <v>27</v>
      </c>
      <c r="E8" s="55" t="s">
        <v>27</v>
      </c>
      <c r="F8" s="55" t="s">
        <v>27</v>
      </c>
      <c r="G8" s="56"/>
      <c r="H8" s="56"/>
      <c r="I8" s="43"/>
      <c r="J8" s="43"/>
      <c r="K8" s="43"/>
      <c r="L8" s="43"/>
      <c r="M8" s="44"/>
    </row>
    <row r="9" spans="1:22" ht="22.5">
      <c r="A9" s="16"/>
      <c r="B9" s="17" t="s">
        <v>28</v>
      </c>
      <c r="C9" s="18"/>
      <c r="D9" s="18"/>
      <c r="E9" s="18"/>
      <c r="F9" s="18"/>
      <c r="G9" s="19"/>
      <c r="H9" s="19"/>
      <c r="I9" s="20"/>
      <c r="J9" s="20"/>
      <c r="K9" s="20"/>
      <c r="L9" s="20"/>
      <c r="M9" s="20"/>
    </row>
    <row r="10" spans="1:22" ht="22.5">
      <c r="A10" s="21">
        <v>1</v>
      </c>
      <c r="B10" s="22" t="s">
        <v>61</v>
      </c>
      <c r="C10" s="23">
        <v>9.8000000000000007</v>
      </c>
      <c r="D10" s="23">
        <v>130</v>
      </c>
      <c r="E10" s="23">
        <v>6.7</v>
      </c>
      <c r="F10" s="23">
        <v>2</v>
      </c>
      <c r="G10" s="24">
        <v>4</v>
      </c>
      <c r="H10" s="19" t="str">
        <f t="shared" ref="H10:H22" si="0">IF(G10&lt;=4,"низкий","средний")</f>
        <v>низкий</v>
      </c>
      <c r="I10" s="25"/>
      <c r="J10" s="25">
        <f>IF(H10="низкий", 1, " ")</f>
        <v>1</v>
      </c>
      <c r="K10" s="25" t="str">
        <f>IF(H10="средний", 1, " ")</f>
        <v xml:space="preserve"> </v>
      </c>
      <c r="L10" s="25"/>
      <c r="M10" s="25"/>
    </row>
    <row r="11" spans="1:22" ht="22.5">
      <c r="A11" s="21">
        <v>2</v>
      </c>
      <c r="B11" s="22" t="s">
        <v>62</v>
      </c>
      <c r="C11" s="23">
        <v>10.199999999999999</v>
      </c>
      <c r="D11" s="23">
        <v>100</v>
      </c>
      <c r="E11" s="23">
        <v>6.8</v>
      </c>
      <c r="F11" s="23">
        <v>2</v>
      </c>
      <c r="G11" s="24">
        <v>3</v>
      </c>
      <c r="H11" s="19" t="str">
        <f t="shared" si="0"/>
        <v>низкий</v>
      </c>
      <c r="I11" s="25"/>
      <c r="J11" s="25">
        <f t="shared" ref="J11:J22" si="1">IF(H11="низкий", 1, " ")</f>
        <v>1</v>
      </c>
      <c r="K11" s="25" t="str">
        <f t="shared" ref="K11:K22" si="2">IF(H11="средний", 1, " ")</f>
        <v xml:space="preserve"> </v>
      </c>
      <c r="L11" s="25"/>
      <c r="M11" s="25"/>
    </row>
    <row r="12" spans="1:22" ht="22.5">
      <c r="A12" s="21">
        <v>3</v>
      </c>
      <c r="B12" s="27" t="s">
        <v>63</v>
      </c>
      <c r="C12" s="28">
        <v>9.9</v>
      </c>
      <c r="D12" s="23">
        <v>110</v>
      </c>
      <c r="E12" s="23">
        <v>6.7</v>
      </c>
      <c r="F12" s="23">
        <v>2</v>
      </c>
      <c r="G12" s="24">
        <v>3</v>
      </c>
      <c r="H12" s="19" t="str">
        <f t="shared" si="0"/>
        <v>низкий</v>
      </c>
      <c r="I12" s="25"/>
      <c r="J12" s="25">
        <f t="shared" si="1"/>
        <v>1</v>
      </c>
      <c r="K12" s="25" t="str">
        <f t="shared" si="2"/>
        <v xml:space="preserve"> </v>
      </c>
      <c r="L12" s="25"/>
      <c r="M12" s="25"/>
    </row>
    <row r="13" spans="1:22" ht="22.5">
      <c r="A13" s="21">
        <v>4</v>
      </c>
      <c r="B13" s="27" t="s">
        <v>64</v>
      </c>
      <c r="C13" s="28">
        <v>10</v>
      </c>
      <c r="D13" s="23">
        <v>120</v>
      </c>
      <c r="E13" s="23">
        <v>6.5</v>
      </c>
      <c r="F13" s="23">
        <v>4</v>
      </c>
      <c r="G13" s="24">
        <v>4</v>
      </c>
      <c r="H13" s="19" t="str">
        <f t="shared" si="0"/>
        <v>низкий</v>
      </c>
      <c r="I13" s="25"/>
      <c r="J13" s="25">
        <f t="shared" si="1"/>
        <v>1</v>
      </c>
      <c r="K13" s="25" t="str">
        <f t="shared" si="2"/>
        <v xml:space="preserve"> </v>
      </c>
      <c r="L13" s="25"/>
      <c r="M13" s="25"/>
    </row>
    <row r="14" spans="1:22" ht="32.25" customHeight="1">
      <c r="A14" s="130" t="s">
        <v>29</v>
      </c>
      <c r="B14" s="131"/>
      <c r="C14" s="81">
        <f>AVERAGE(C10:C13)</f>
        <v>9.9749999999999996</v>
      </c>
      <c r="D14" s="81">
        <f t="shared" ref="D14:G14" si="3">AVERAGE(D10:D13)</f>
        <v>115</v>
      </c>
      <c r="E14" s="81">
        <f t="shared" si="3"/>
        <v>6.6749999999999998</v>
      </c>
      <c r="F14" s="81">
        <f t="shared" si="3"/>
        <v>2.5</v>
      </c>
      <c r="G14" s="81">
        <f t="shared" si="3"/>
        <v>3.5</v>
      </c>
      <c r="H14" s="90"/>
      <c r="I14" s="91">
        <v>4</v>
      </c>
      <c r="J14" s="92">
        <f>SUM(J10:J13)</f>
        <v>4</v>
      </c>
      <c r="K14" s="92">
        <f>SUM(K9:K13)</f>
        <v>0</v>
      </c>
      <c r="L14" s="91">
        <v>0</v>
      </c>
      <c r="M14" s="91">
        <v>0</v>
      </c>
    </row>
    <row r="15" spans="1:22" ht="15.75">
      <c r="A15" s="21"/>
      <c r="B15" s="30" t="s">
        <v>30</v>
      </c>
      <c r="C15" s="31"/>
      <c r="D15" s="23"/>
      <c r="E15" s="23"/>
      <c r="F15" s="23"/>
      <c r="G15" s="24"/>
      <c r="H15" s="19"/>
      <c r="I15" s="29"/>
      <c r="J15" s="25"/>
      <c r="K15" s="25"/>
      <c r="L15" s="29"/>
      <c r="M15" s="29"/>
    </row>
    <row r="16" spans="1:22" ht="22.5">
      <c r="A16" s="21">
        <v>1</v>
      </c>
      <c r="B16" s="32" t="s">
        <v>65</v>
      </c>
      <c r="C16" s="33">
        <v>10.7</v>
      </c>
      <c r="D16" s="23">
        <v>110</v>
      </c>
      <c r="E16" s="23">
        <v>7.1</v>
      </c>
      <c r="F16" s="23">
        <v>3</v>
      </c>
      <c r="G16" s="24">
        <v>4</v>
      </c>
      <c r="H16" s="19" t="str">
        <f t="shared" si="0"/>
        <v>низкий</v>
      </c>
      <c r="I16" s="25"/>
      <c r="J16" s="25">
        <f t="shared" si="1"/>
        <v>1</v>
      </c>
      <c r="K16" s="25" t="str">
        <f t="shared" si="2"/>
        <v xml:space="preserve"> </v>
      </c>
      <c r="L16" s="25"/>
      <c r="M16" s="25"/>
    </row>
    <row r="17" spans="1:14" ht="22.5">
      <c r="A17" s="21">
        <v>2</v>
      </c>
      <c r="B17" s="27" t="s">
        <v>66</v>
      </c>
      <c r="C17" s="28">
        <v>10.1</v>
      </c>
      <c r="D17" s="23">
        <v>120</v>
      </c>
      <c r="E17" s="23">
        <v>6.8</v>
      </c>
      <c r="F17" s="23">
        <v>6</v>
      </c>
      <c r="G17" s="24">
        <v>5</v>
      </c>
      <c r="H17" s="19" t="str">
        <f t="shared" si="0"/>
        <v>средний</v>
      </c>
      <c r="I17" s="25"/>
      <c r="J17" s="25" t="str">
        <f t="shared" si="1"/>
        <v xml:space="preserve"> </v>
      </c>
      <c r="K17" s="25">
        <f t="shared" si="2"/>
        <v>1</v>
      </c>
      <c r="L17" s="25"/>
      <c r="M17" s="25"/>
    </row>
    <row r="18" spans="1:14" ht="22.5">
      <c r="A18" s="21">
        <v>3</v>
      </c>
      <c r="B18" s="32" t="s">
        <v>67</v>
      </c>
      <c r="C18" s="33">
        <v>10.3</v>
      </c>
      <c r="D18" s="23">
        <v>120</v>
      </c>
      <c r="E18" s="23">
        <v>7.8</v>
      </c>
      <c r="F18" s="23">
        <v>6</v>
      </c>
      <c r="G18" s="24">
        <v>4</v>
      </c>
      <c r="H18" s="19" t="str">
        <f t="shared" si="0"/>
        <v>низкий</v>
      </c>
      <c r="I18" s="25"/>
      <c r="J18" s="25">
        <f t="shared" si="1"/>
        <v>1</v>
      </c>
      <c r="K18" s="25" t="str">
        <f t="shared" si="2"/>
        <v xml:space="preserve"> </v>
      </c>
      <c r="L18" s="25"/>
      <c r="M18" s="25"/>
    </row>
    <row r="19" spans="1:14" ht="22.5">
      <c r="A19" s="34">
        <v>4</v>
      </c>
      <c r="B19" s="22" t="s">
        <v>68</v>
      </c>
      <c r="C19" s="35">
        <v>10.8</v>
      </c>
      <c r="D19" s="35">
        <v>100</v>
      </c>
      <c r="E19" s="35">
        <v>7.5</v>
      </c>
      <c r="F19" s="35">
        <v>3</v>
      </c>
      <c r="G19" s="36">
        <v>1</v>
      </c>
      <c r="H19" s="19" t="str">
        <f t="shared" si="0"/>
        <v>низкий</v>
      </c>
      <c r="I19" s="37"/>
      <c r="J19" s="25">
        <f t="shared" si="1"/>
        <v>1</v>
      </c>
      <c r="K19" s="25" t="str">
        <f t="shared" si="2"/>
        <v xml:space="preserve"> </v>
      </c>
      <c r="L19" s="37"/>
      <c r="M19" s="37"/>
    </row>
    <row r="20" spans="1:14" ht="22.5">
      <c r="A20" s="35">
        <v>5</v>
      </c>
      <c r="B20" s="22" t="s">
        <v>69</v>
      </c>
      <c r="C20" s="35">
        <v>0</v>
      </c>
      <c r="D20" s="38">
        <v>0</v>
      </c>
      <c r="E20" s="38">
        <v>0</v>
      </c>
      <c r="F20" s="35">
        <v>0</v>
      </c>
      <c r="G20" s="36">
        <v>0</v>
      </c>
      <c r="H20" s="19" t="str">
        <f t="shared" si="0"/>
        <v>низкий</v>
      </c>
      <c r="I20" s="37"/>
      <c r="J20" s="25"/>
      <c r="K20" s="25" t="str">
        <f t="shared" si="2"/>
        <v xml:space="preserve"> </v>
      </c>
      <c r="L20" s="37"/>
      <c r="M20" s="37">
        <v>1</v>
      </c>
    </row>
    <row r="21" spans="1:14" ht="22.5">
      <c r="A21" s="35">
        <v>6</v>
      </c>
      <c r="B21" s="22" t="s">
        <v>70</v>
      </c>
      <c r="C21" s="35">
        <v>10.6</v>
      </c>
      <c r="D21" s="38">
        <v>120</v>
      </c>
      <c r="E21" s="38">
        <v>7.4</v>
      </c>
      <c r="F21" s="35">
        <v>3</v>
      </c>
      <c r="G21" s="36">
        <v>2</v>
      </c>
      <c r="H21" s="19" t="str">
        <f t="shared" si="0"/>
        <v>низкий</v>
      </c>
      <c r="I21" s="37"/>
      <c r="J21" s="25">
        <f t="shared" si="1"/>
        <v>1</v>
      </c>
      <c r="K21" s="25" t="str">
        <f t="shared" si="2"/>
        <v xml:space="preserve"> </v>
      </c>
      <c r="L21" s="37"/>
      <c r="M21" s="37"/>
    </row>
    <row r="22" spans="1:14" ht="22.5">
      <c r="A22" s="35">
        <v>7</v>
      </c>
      <c r="B22" s="22" t="s">
        <v>71</v>
      </c>
      <c r="C22" s="35">
        <v>10.5</v>
      </c>
      <c r="D22" s="38">
        <v>120</v>
      </c>
      <c r="E22" s="38">
        <v>6.8</v>
      </c>
      <c r="F22" s="35">
        <v>5</v>
      </c>
      <c r="G22" s="36">
        <v>4</v>
      </c>
      <c r="H22" s="19" t="str">
        <f t="shared" si="0"/>
        <v>низкий</v>
      </c>
      <c r="I22" s="37"/>
      <c r="J22" s="25">
        <f t="shared" si="1"/>
        <v>1</v>
      </c>
      <c r="K22" s="25" t="str">
        <f t="shared" si="2"/>
        <v xml:space="preserve"> </v>
      </c>
      <c r="L22" s="37"/>
      <c r="M22" s="37"/>
    </row>
    <row r="23" spans="1:14" ht="34.5" customHeight="1">
      <c r="A23" s="132" t="s">
        <v>31</v>
      </c>
      <c r="B23" s="132"/>
      <c r="C23" s="89">
        <f>AVERAGE(C16:C19)</f>
        <v>10.475</v>
      </c>
      <c r="D23" s="93">
        <f>AVERAGE(D16:D22)</f>
        <v>98.571428571428569</v>
      </c>
      <c r="E23" s="93">
        <f>AVERAGE(E16:E22)</f>
        <v>6.2</v>
      </c>
      <c r="F23" s="94">
        <f>AVERAGE(F16:F22)</f>
        <v>3.7142857142857144</v>
      </c>
      <c r="G23" s="94">
        <f>AVERAGE(G16:G22)</f>
        <v>2.8571428571428572</v>
      </c>
      <c r="H23" s="84"/>
      <c r="I23" s="84">
        <v>6</v>
      </c>
      <c r="J23" s="84">
        <v>5</v>
      </c>
      <c r="K23" s="84">
        <v>1</v>
      </c>
      <c r="L23" s="84">
        <v>0</v>
      </c>
      <c r="M23" s="84">
        <v>1</v>
      </c>
    </row>
    <row r="24" spans="1:14" ht="32.25" customHeight="1">
      <c r="A24" s="133" t="s">
        <v>32</v>
      </c>
      <c r="B24" s="134"/>
      <c r="C24" s="85">
        <f>AVERAGE(C14,C23)</f>
        <v>10.225</v>
      </c>
      <c r="D24" s="85">
        <f t="shared" ref="D24:G24" si="4">AVERAGE(D14,D23)</f>
        <v>106.78571428571428</v>
      </c>
      <c r="E24" s="85">
        <f t="shared" si="4"/>
        <v>6.4375</v>
      </c>
      <c r="F24" s="85">
        <f t="shared" si="4"/>
        <v>3.1071428571428572</v>
      </c>
      <c r="G24" s="85">
        <f t="shared" si="4"/>
        <v>3.1785714285714288</v>
      </c>
      <c r="H24" s="86"/>
      <c r="I24" s="84">
        <v>10</v>
      </c>
      <c r="J24" s="84">
        <v>9</v>
      </c>
      <c r="K24" s="84">
        <v>1</v>
      </c>
      <c r="L24" s="84">
        <v>0</v>
      </c>
      <c r="M24" s="84">
        <v>1</v>
      </c>
    </row>
    <row r="25" spans="1:14">
      <c r="A25" s="135" t="s">
        <v>33</v>
      </c>
      <c r="B25" s="136"/>
      <c r="C25" s="137">
        <v>11</v>
      </c>
      <c r="D25" s="138"/>
      <c r="E25" s="39"/>
      <c r="F25" s="39"/>
      <c r="G25" s="39"/>
      <c r="H25" s="39"/>
      <c r="I25" s="39"/>
      <c r="J25" s="39"/>
      <c r="K25" s="39"/>
      <c r="L25" s="39"/>
      <c r="M25" s="39"/>
    </row>
    <row r="26" spans="1:14" ht="45.75" customHeight="1">
      <c r="A26" s="119" t="s">
        <v>34</v>
      </c>
      <c r="B26" s="120"/>
      <c r="C26" s="41"/>
      <c r="D26" s="41"/>
      <c r="E26" s="41"/>
      <c r="F26" s="41"/>
      <c r="G26" s="41"/>
      <c r="H26" s="42" t="s">
        <v>35</v>
      </c>
      <c r="I26" s="42">
        <v>0</v>
      </c>
      <c r="J26" s="42" t="s">
        <v>36</v>
      </c>
      <c r="K26" s="42">
        <v>1</v>
      </c>
      <c r="L26" s="42" t="s">
        <v>37</v>
      </c>
      <c r="M26" s="68">
        <v>9</v>
      </c>
    </row>
    <row r="29" spans="1:14">
      <c r="N29" s="40"/>
    </row>
    <row r="30" spans="1:14">
      <c r="N30" s="26"/>
    </row>
  </sheetData>
  <mergeCells count="15">
    <mergeCell ref="H5:L5"/>
    <mergeCell ref="A14:B14"/>
    <mergeCell ref="A23:B23"/>
    <mergeCell ref="D4:M4"/>
    <mergeCell ref="A24:B24"/>
    <mergeCell ref="A25:B25"/>
    <mergeCell ref="C25:D25"/>
    <mergeCell ref="A26:B26"/>
    <mergeCell ref="A4:C4"/>
    <mergeCell ref="C5:G5"/>
    <mergeCell ref="B1:V1"/>
    <mergeCell ref="A2:C2"/>
    <mergeCell ref="A3:C3"/>
    <mergeCell ref="D2:E2"/>
    <mergeCell ref="I2:L2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33"/>
  <sheetViews>
    <sheetView tabSelected="1" zoomScale="110" zoomScaleNormal="110" workbookViewId="0">
      <selection activeCell="E11" sqref="E11"/>
    </sheetView>
  </sheetViews>
  <sheetFormatPr defaultRowHeight="15"/>
  <sheetData>
    <row r="1" spans="1:22" ht="18.75">
      <c r="A1" s="78"/>
      <c r="B1" s="113" t="s">
        <v>38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>
      <c r="A2" s="114" t="s">
        <v>16</v>
      </c>
      <c r="B2" s="140"/>
      <c r="C2" s="141"/>
      <c r="D2" s="118" t="s">
        <v>17</v>
      </c>
      <c r="E2" s="118"/>
      <c r="F2" s="66"/>
      <c r="G2" s="66"/>
      <c r="H2" s="67" t="s">
        <v>18</v>
      </c>
      <c r="I2" s="117">
        <v>44652</v>
      </c>
      <c r="J2" s="117"/>
      <c r="K2" s="117"/>
      <c r="L2" s="117"/>
      <c r="M2" s="66"/>
      <c r="N2" s="60"/>
      <c r="O2" s="60"/>
      <c r="P2" s="74"/>
      <c r="Q2" s="74"/>
      <c r="R2" s="74"/>
      <c r="S2" s="74"/>
      <c r="T2" s="14"/>
      <c r="U2" s="78"/>
      <c r="V2" s="78"/>
    </row>
    <row r="3" spans="1:22">
      <c r="A3" s="114" t="s">
        <v>19</v>
      </c>
      <c r="B3" s="140"/>
      <c r="C3" s="141"/>
      <c r="D3" s="79"/>
      <c r="E3" s="69"/>
      <c r="F3" s="69"/>
      <c r="G3" s="70"/>
      <c r="H3" s="69" t="s">
        <v>20</v>
      </c>
      <c r="I3" s="69"/>
      <c r="J3" s="69"/>
      <c r="K3" s="71" t="s">
        <v>21</v>
      </c>
      <c r="L3" s="71"/>
      <c r="M3" s="97" t="s">
        <v>95</v>
      </c>
      <c r="N3" s="75"/>
      <c r="O3" s="75"/>
      <c r="P3" s="63"/>
      <c r="Q3" s="63"/>
      <c r="R3" s="60"/>
      <c r="S3" s="60"/>
      <c r="T3" s="14"/>
      <c r="U3" s="78"/>
      <c r="V3" s="78"/>
    </row>
    <row r="4" spans="1:22">
      <c r="A4" s="121" t="s">
        <v>22</v>
      </c>
      <c r="B4" s="145"/>
      <c r="C4" s="146"/>
      <c r="D4" s="139" t="s">
        <v>93</v>
      </c>
      <c r="E4" s="139"/>
      <c r="F4" s="139"/>
      <c r="G4" s="139"/>
      <c r="H4" s="139"/>
      <c r="I4" s="139"/>
      <c r="J4" s="139"/>
      <c r="K4" s="139"/>
      <c r="L4" s="139"/>
      <c r="M4" s="139"/>
      <c r="N4" s="77"/>
      <c r="O4" s="77"/>
      <c r="P4" s="77"/>
      <c r="Q4" s="77"/>
      <c r="R4" s="77"/>
      <c r="S4" s="77"/>
      <c r="T4" s="15"/>
      <c r="U4" s="78"/>
      <c r="V4" s="78"/>
    </row>
    <row r="5" spans="1:22">
      <c r="A5" s="50" t="s">
        <v>23</v>
      </c>
      <c r="B5" s="51"/>
      <c r="C5" s="147" t="s">
        <v>24</v>
      </c>
      <c r="D5" s="148"/>
      <c r="E5" s="148"/>
      <c r="F5" s="148"/>
      <c r="G5" s="149"/>
      <c r="H5" s="150"/>
      <c r="I5" s="151"/>
      <c r="J5" s="151"/>
      <c r="K5" s="151"/>
      <c r="L5" s="152"/>
      <c r="M5" s="76"/>
      <c r="N5" s="78"/>
      <c r="O5" s="78"/>
      <c r="P5" s="78"/>
      <c r="Q5" s="78"/>
      <c r="R5" s="78"/>
      <c r="S5" s="78"/>
      <c r="T5" s="78"/>
      <c r="U5" s="78"/>
      <c r="V5" s="80"/>
    </row>
    <row r="6" spans="1:22" ht="63.75">
      <c r="A6" s="47"/>
      <c r="B6" s="48" t="s">
        <v>25</v>
      </c>
      <c r="C6" s="49" t="s">
        <v>39</v>
      </c>
      <c r="D6" s="49" t="s">
        <v>26</v>
      </c>
      <c r="E6" s="49" t="s">
        <v>40</v>
      </c>
      <c r="F6" s="49" t="s">
        <v>41</v>
      </c>
      <c r="G6" s="57" t="s">
        <v>42</v>
      </c>
      <c r="H6" s="57" t="s">
        <v>43</v>
      </c>
      <c r="I6" s="58" t="s">
        <v>44</v>
      </c>
      <c r="J6" s="58" t="s">
        <v>45</v>
      </c>
      <c r="K6" s="58" t="s">
        <v>46</v>
      </c>
      <c r="L6" s="58" t="s">
        <v>47</v>
      </c>
      <c r="M6" s="59" t="s">
        <v>48</v>
      </c>
      <c r="N6" s="78"/>
      <c r="O6" s="78"/>
      <c r="P6" s="78"/>
      <c r="Q6" s="78"/>
      <c r="R6" s="78"/>
      <c r="S6" s="78"/>
      <c r="T6" s="78"/>
      <c r="U6" s="78"/>
      <c r="V6" s="78"/>
    </row>
    <row r="7" spans="1:22">
      <c r="A7" s="50"/>
      <c r="B7" s="51"/>
      <c r="C7" s="52"/>
      <c r="D7" s="52"/>
      <c r="E7" s="52"/>
      <c r="F7" s="52"/>
      <c r="G7" s="53"/>
      <c r="H7" s="53"/>
      <c r="I7" s="58"/>
      <c r="J7" s="58"/>
      <c r="K7" s="58"/>
      <c r="L7" s="58"/>
      <c r="M7" s="59"/>
      <c r="N7" s="78"/>
      <c r="O7" s="78"/>
      <c r="P7" s="78"/>
      <c r="Q7" s="78"/>
      <c r="R7" s="78"/>
      <c r="S7" s="78"/>
      <c r="T7" s="78"/>
      <c r="U7" s="78"/>
      <c r="V7" s="78"/>
    </row>
    <row r="8" spans="1:22" ht="15.75">
      <c r="A8" s="50"/>
      <c r="B8" s="54"/>
      <c r="C8" s="55" t="s">
        <v>27</v>
      </c>
      <c r="D8" s="55" t="s">
        <v>27</v>
      </c>
      <c r="E8" s="55" t="s">
        <v>27</v>
      </c>
      <c r="F8" s="55" t="s">
        <v>27</v>
      </c>
      <c r="G8" s="56"/>
      <c r="H8" s="56"/>
      <c r="I8" s="58"/>
      <c r="J8" s="58"/>
      <c r="K8" s="58"/>
      <c r="L8" s="58"/>
      <c r="M8" s="59"/>
      <c r="N8" s="78"/>
      <c r="O8" s="78"/>
      <c r="P8" s="78"/>
      <c r="Q8" s="78"/>
      <c r="R8" s="78"/>
      <c r="S8" s="78"/>
      <c r="T8" s="78"/>
      <c r="U8" s="78"/>
      <c r="V8" s="78"/>
    </row>
    <row r="9" spans="1:22" ht="22.5">
      <c r="A9" s="16"/>
      <c r="B9" s="17" t="s">
        <v>28</v>
      </c>
      <c r="C9" s="18"/>
      <c r="D9" s="18"/>
      <c r="E9" s="18"/>
      <c r="F9" s="18"/>
      <c r="G9" s="19"/>
      <c r="H9" s="19"/>
      <c r="I9" s="20"/>
      <c r="J9" s="20"/>
      <c r="K9" s="20"/>
      <c r="L9" s="20"/>
      <c r="M9" s="20"/>
      <c r="N9" s="78"/>
      <c r="O9" s="78"/>
      <c r="P9" s="78"/>
      <c r="Q9" s="78"/>
      <c r="R9" s="78"/>
      <c r="S9" s="78"/>
      <c r="T9" s="78"/>
      <c r="U9" s="78"/>
      <c r="V9" s="78"/>
    </row>
    <row r="10" spans="1:22" ht="33.75">
      <c r="A10" s="21">
        <v>1</v>
      </c>
      <c r="B10" s="22" t="s">
        <v>72</v>
      </c>
      <c r="C10" s="23">
        <v>9.6999999999999993</v>
      </c>
      <c r="D10" s="23">
        <v>120</v>
      </c>
      <c r="E10" s="23">
        <v>7.9</v>
      </c>
      <c r="F10" s="23">
        <v>0</v>
      </c>
      <c r="G10" s="24">
        <v>0</v>
      </c>
      <c r="H10" s="24" t="s">
        <v>91</v>
      </c>
      <c r="I10" s="25">
        <v>3</v>
      </c>
      <c r="J10" s="25">
        <f>IF(H10="низкий", 1, " ")</f>
        <v>1</v>
      </c>
      <c r="K10" s="25" t="str">
        <f>IF(H10="средний", 1, " ")</f>
        <v xml:space="preserve"> </v>
      </c>
      <c r="L10" s="25" t="str">
        <f>IF(H10="высокий", 1, " ")</f>
        <v xml:space="preserve"> </v>
      </c>
      <c r="M10" s="25"/>
      <c r="N10" s="78"/>
      <c r="O10" s="78"/>
      <c r="P10" s="78"/>
      <c r="Q10" s="78"/>
      <c r="R10" s="78"/>
      <c r="S10" s="78"/>
      <c r="T10" s="78"/>
      <c r="U10" s="78"/>
      <c r="V10" s="78"/>
    </row>
    <row r="11" spans="1:22" ht="22.5">
      <c r="A11" s="21">
        <v>2</v>
      </c>
      <c r="B11" s="22" t="s">
        <v>73</v>
      </c>
      <c r="C11" s="23">
        <v>10.1</v>
      </c>
      <c r="D11" s="23">
        <v>120</v>
      </c>
      <c r="E11" s="23">
        <v>7.9</v>
      </c>
      <c r="F11" s="23">
        <v>0</v>
      </c>
      <c r="G11" s="24">
        <v>0</v>
      </c>
      <c r="H11" s="24" t="str">
        <f t="shared" ref="H11:H29" si="0">IF(AND(G11&gt;=0,G11&lt;=4),"низкий", "средний")</f>
        <v>низкий</v>
      </c>
      <c r="I11" s="25">
        <v>3</v>
      </c>
      <c r="J11" s="25">
        <f>IF(H11="низкий", 1, " ")</f>
        <v>1</v>
      </c>
      <c r="K11" s="25" t="str">
        <f t="shared" ref="K11:K29" si="1">IF(H11="средний", 1, " ")</f>
        <v xml:space="preserve"> </v>
      </c>
      <c r="L11" s="25" t="str">
        <f t="shared" ref="L11:L29" si="2">IF(H11="высокий", 1, " ")</f>
        <v xml:space="preserve"> </v>
      </c>
      <c r="M11" s="25"/>
      <c r="N11" s="78"/>
      <c r="O11" s="78"/>
      <c r="P11" s="78"/>
      <c r="Q11" s="78"/>
      <c r="R11" s="78"/>
      <c r="S11" s="78"/>
      <c r="T11" s="78"/>
      <c r="U11" s="78"/>
      <c r="V11" s="78"/>
    </row>
    <row r="12" spans="1:22" ht="22.5">
      <c r="A12" s="21">
        <v>3</v>
      </c>
      <c r="B12" s="27" t="s">
        <v>74</v>
      </c>
      <c r="C12" s="28">
        <v>9.8000000000000007</v>
      </c>
      <c r="D12" s="23">
        <v>130</v>
      </c>
      <c r="E12" s="23">
        <v>7.7</v>
      </c>
      <c r="F12" s="23">
        <v>0</v>
      </c>
      <c r="G12" s="24">
        <v>0</v>
      </c>
      <c r="H12" s="24" t="str">
        <f t="shared" si="0"/>
        <v>низкий</v>
      </c>
      <c r="I12" s="25">
        <v>3</v>
      </c>
      <c r="J12" s="25">
        <f t="shared" ref="J12:J29" si="3">IF(H12="низкий", 1, " ")</f>
        <v>1</v>
      </c>
      <c r="K12" s="25" t="str">
        <f t="shared" si="1"/>
        <v xml:space="preserve"> </v>
      </c>
      <c r="L12" s="25" t="str">
        <f t="shared" si="2"/>
        <v xml:space="preserve"> </v>
      </c>
      <c r="M12" s="25"/>
      <c r="N12" s="78"/>
      <c r="O12" s="78"/>
      <c r="P12" s="78"/>
      <c r="Q12" s="78"/>
      <c r="R12" s="78"/>
      <c r="S12" s="78"/>
      <c r="T12" s="78"/>
      <c r="U12" s="78"/>
      <c r="V12" s="78"/>
    </row>
    <row r="13" spans="1:22" ht="22.5">
      <c r="A13" s="21">
        <v>4</v>
      </c>
      <c r="B13" s="27" t="s">
        <v>75</v>
      </c>
      <c r="C13" s="28">
        <v>9.8000000000000007</v>
      </c>
      <c r="D13" s="23">
        <v>100</v>
      </c>
      <c r="E13" s="23">
        <v>8.4</v>
      </c>
      <c r="F13" s="23">
        <v>0</v>
      </c>
      <c r="G13" s="24">
        <v>0</v>
      </c>
      <c r="H13" s="24" t="str">
        <f t="shared" si="0"/>
        <v>низкий</v>
      </c>
      <c r="I13" s="25">
        <v>3</v>
      </c>
      <c r="J13" s="25">
        <f t="shared" si="3"/>
        <v>1</v>
      </c>
      <c r="K13" s="25" t="str">
        <f t="shared" si="1"/>
        <v xml:space="preserve"> </v>
      </c>
      <c r="L13" s="25" t="str">
        <f t="shared" si="2"/>
        <v xml:space="preserve"> </v>
      </c>
      <c r="M13" s="25"/>
      <c r="N13" s="78"/>
      <c r="O13" s="78"/>
      <c r="P13" s="78"/>
      <c r="Q13" s="78"/>
      <c r="R13" s="78"/>
      <c r="S13" s="78"/>
      <c r="T13" s="78"/>
      <c r="U13" s="78"/>
      <c r="V13" s="78"/>
    </row>
    <row r="14" spans="1:22" ht="33.75">
      <c r="A14" s="23">
        <v>5</v>
      </c>
      <c r="B14" s="27" t="s">
        <v>76</v>
      </c>
      <c r="C14" s="28">
        <v>9.6</v>
      </c>
      <c r="D14" s="23">
        <v>110</v>
      </c>
      <c r="E14" s="23">
        <v>7.8</v>
      </c>
      <c r="F14" s="23">
        <v>0</v>
      </c>
      <c r="G14" s="24">
        <v>1</v>
      </c>
      <c r="H14" s="24" t="str">
        <f t="shared" si="0"/>
        <v>низкий</v>
      </c>
      <c r="I14" s="25">
        <v>3</v>
      </c>
      <c r="J14" s="25">
        <f t="shared" si="3"/>
        <v>1</v>
      </c>
      <c r="K14" s="25" t="str">
        <f t="shared" si="1"/>
        <v xml:space="preserve"> </v>
      </c>
      <c r="L14" s="25" t="str">
        <f t="shared" si="2"/>
        <v xml:space="preserve"> </v>
      </c>
      <c r="M14" s="25"/>
      <c r="N14" s="78"/>
      <c r="O14" s="78"/>
      <c r="P14" s="78"/>
      <c r="Q14" s="78"/>
      <c r="R14" s="78"/>
      <c r="S14" s="78"/>
      <c r="T14" s="78"/>
      <c r="U14" s="78"/>
      <c r="V14" s="78"/>
    </row>
    <row r="15" spans="1:22" ht="22.5">
      <c r="A15" s="23">
        <v>6</v>
      </c>
      <c r="B15" s="27" t="s">
        <v>77</v>
      </c>
      <c r="C15" s="28">
        <v>8.9</v>
      </c>
      <c r="D15" s="23">
        <v>150</v>
      </c>
      <c r="E15" s="23">
        <v>6.4</v>
      </c>
      <c r="F15" s="23">
        <v>0</v>
      </c>
      <c r="G15" s="24">
        <v>5</v>
      </c>
      <c r="H15" s="24" t="str">
        <f t="shared" si="0"/>
        <v>средний</v>
      </c>
      <c r="I15" s="25">
        <v>3</v>
      </c>
      <c r="J15" s="25" t="str">
        <f t="shared" si="3"/>
        <v xml:space="preserve"> </v>
      </c>
      <c r="K15" s="25">
        <f t="shared" si="1"/>
        <v>1</v>
      </c>
      <c r="L15" s="25" t="str">
        <f t="shared" si="2"/>
        <v xml:space="preserve"> </v>
      </c>
      <c r="M15" s="25"/>
      <c r="N15" s="78"/>
      <c r="O15" s="78"/>
      <c r="P15" s="78"/>
      <c r="Q15" s="78"/>
      <c r="R15" s="78"/>
      <c r="S15" s="78"/>
      <c r="T15" s="78"/>
      <c r="U15" s="78"/>
      <c r="V15" s="78"/>
    </row>
    <row r="16" spans="1:22" ht="22.5">
      <c r="A16" s="23">
        <v>7</v>
      </c>
      <c r="B16" s="27" t="s">
        <v>89</v>
      </c>
      <c r="C16" s="28">
        <v>9.8000000000000007</v>
      </c>
      <c r="D16" s="23">
        <v>100</v>
      </c>
      <c r="E16" s="23">
        <v>8.1999999999999993</v>
      </c>
      <c r="F16" s="23">
        <v>0</v>
      </c>
      <c r="G16" s="24">
        <v>0</v>
      </c>
      <c r="H16" s="24" t="str">
        <f t="shared" si="0"/>
        <v>низкий</v>
      </c>
      <c r="I16" s="25">
        <v>3</v>
      </c>
      <c r="J16" s="25">
        <f t="shared" si="3"/>
        <v>1</v>
      </c>
      <c r="K16" s="25" t="str">
        <f t="shared" si="1"/>
        <v xml:space="preserve"> </v>
      </c>
      <c r="L16" s="25" t="str">
        <f t="shared" si="2"/>
        <v xml:space="preserve"> </v>
      </c>
      <c r="M16" s="25"/>
      <c r="N16" s="78"/>
      <c r="O16" s="78"/>
      <c r="P16" s="78"/>
      <c r="Q16" s="78"/>
      <c r="R16" s="78"/>
      <c r="S16" s="78"/>
      <c r="T16" s="78"/>
      <c r="U16" s="78"/>
      <c r="V16" s="78"/>
    </row>
    <row r="17" spans="1:22">
      <c r="A17" s="23">
        <v>8</v>
      </c>
      <c r="B17" s="27" t="s">
        <v>78</v>
      </c>
      <c r="C17" s="28">
        <v>9.1</v>
      </c>
      <c r="D17" s="23">
        <v>120</v>
      </c>
      <c r="E17" s="23">
        <v>6.5</v>
      </c>
      <c r="F17" s="23">
        <v>0</v>
      </c>
      <c r="G17" s="24">
        <v>1</v>
      </c>
      <c r="H17" s="24" t="str">
        <f t="shared" si="0"/>
        <v>низкий</v>
      </c>
      <c r="I17" s="25">
        <v>3</v>
      </c>
      <c r="J17" s="25">
        <f t="shared" si="3"/>
        <v>1</v>
      </c>
      <c r="K17" s="25" t="str">
        <f t="shared" si="1"/>
        <v xml:space="preserve"> </v>
      </c>
      <c r="L17" s="25" t="str">
        <f t="shared" si="2"/>
        <v xml:space="preserve"> </v>
      </c>
      <c r="M17" s="25"/>
      <c r="N17" s="78"/>
      <c r="O17" s="78"/>
      <c r="P17" s="78"/>
      <c r="Q17" s="78"/>
      <c r="R17" s="78"/>
      <c r="S17" s="78"/>
      <c r="T17" s="78"/>
      <c r="U17" s="78"/>
      <c r="V17" s="78"/>
    </row>
    <row r="18" spans="1:22">
      <c r="A18" s="23">
        <v>9</v>
      </c>
      <c r="B18" s="27" t="s">
        <v>79</v>
      </c>
      <c r="C18" s="28">
        <v>9.1</v>
      </c>
      <c r="D18" s="23">
        <v>120</v>
      </c>
      <c r="E18" s="23">
        <v>6.2</v>
      </c>
      <c r="F18" s="23">
        <v>0</v>
      </c>
      <c r="G18" s="24">
        <v>1</v>
      </c>
      <c r="H18" s="24" t="str">
        <f t="shared" si="0"/>
        <v>низкий</v>
      </c>
      <c r="I18" s="25">
        <v>3</v>
      </c>
      <c r="J18" s="25">
        <f t="shared" si="3"/>
        <v>1</v>
      </c>
      <c r="K18" s="25" t="str">
        <f t="shared" si="1"/>
        <v xml:space="preserve"> </v>
      </c>
      <c r="L18" s="25" t="str">
        <f t="shared" si="2"/>
        <v xml:space="preserve"> </v>
      </c>
      <c r="M18" s="25"/>
      <c r="N18" s="78"/>
      <c r="O18" s="78"/>
      <c r="P18" s="78"/>
      <c r="Q18" s="78"/>
      <c r="R18" s="78"/>
      <c r="S18" s="78"/>
      <c r="T18" s="78"/>
      <c r="U18" s="78"/>
      <c r="V18" s="78"/>
    </row>
    <row r="19" spans="1:22">
      <c r="A19" s="23">
        <v>10</v>
      </c>
      <c r="B19" s="27" t="s">
        <v>80</v>
      </c>
      <c r="C19" s="28">
        <v>9.5</v>
      </c>
      <c r="D19" s="23">
        <v>130</v>
      </c>
      <c r="E19" s="23">
        <v>7</v>
      </c>
      <c r="F19" s="23">
        <v>0</v>
      </c>
      <c r="G19" s="24">
        <v>1</v>
      </c>
      <c r="H19" s="24" t="str">
        <f t="shared" si="0"/>
        <v>низкий</v>
      </c>
      <c r="I19" s="25">
        <v>3</v>
      </c>
      <c r="J19" s="25">
        <f t="shared" si="3"/>
        <v>1</v>
      </c>
      <c r="K19" s="25" t="str">
        <f t="shared" si="1"/>
        <v xml:space="preserve"> </v>
      </c>
      <c r="L19" s="25" t="str">
        <f t="shared" si="2"/>
        <v xml:space="preserve"> </v>
      </c>
      <c r="M19" s="25"/>
      <c r="N19" s="78"/>
      <c r="O19" s="78"/>
      <c r="P19" s="78"/>
      <c r="Q19" s="78"/>
      <c r="R19" s="78"/>
      <c r="S19" s="78"/>
      <c r="T19" s="78"/>
      <c r="U19" s="78"/>
      <c r="V19" s="78"/>
    </row>
    <row r="20" spans="1:22" ht="22.5">
      <c r="A20" s="23">
        <v>11</v>
      </c>
      <c r="B20" s="27" t="s">
        <v>81</v>
      </c>
      <c r="C20" s="28">
        <v>9.6999999999999993</v>
      </c>
      <c r="D20" s="23">
        <v>120</v>
      </c>
      <c r="E20" s="23">
        <v>7.5</v>
      </c>
      <c r="F20" s="23">
        <v>0</v>
      </c>
      <c r="G20" s="24">
        <v>1</v>
      </c>
      <c r="H20" s="24" t="str">
        <f t="shared" si="0"/>
        <v>низкий</v>
      </c>
      <c r="I20" s="25">
        <v>3</v>
      </c>
      <c r="J20" s="25">
        <f t="shared" si="3"/>
        <v>1</v>
      </c>
      <c r="K20" s="25" t="str">
        <f t="shared" si="1"/>
        <v xml:space="preserve"> </v>
      </c>
      <c r="L20" s="25" t="str">
        <f>IF(H20="высокий", 1, " ")</f>
        <v xml:space="preserve"> </v>
      </c>
      <c r="M20" s="25"/>
      <c r="N20" s="78"/>
      <c r="O20" s="78"/>
      <c r="P20" s="78"/>
      <c r="Q20" s="78"/>
      <c r="R20" s="78"/>
      <c r="S20" s="78"/>
      <c r="T20" s="78"/>
      <c r="U20" s="78"/>
      <c r="V20" s="78"/>
    </row>
    <row r="21" spans="1:22" ht="22.5">
      <c r="A21" s="23">
        <v>12</v>
      </c>
      <c r="B21" s="27" t="s">
        <v>82</v>
      </c>
      <c r="C21" s="28">
        <v>9.3000000000000007</v>
      </c>
      <c r="D21" s="23">
        <v>130</v>
      </c>
      <c r="E21" s="23">
        <v>7.1</v>
      </c>
      <c r="F21" s="23">
        <v>0</v>
      </c>
      <c r="G21" s="24">
        <v>1</v>
      </c>
      <c r="H21" s="24" t="str">
        <f t="shared" si="0"/>
        <v>низкий</v>
      </c>
      <c r="I21" s="25">
        <v>3</v>
      </c>
      <c r="J21" s="25">
        <f t="shared" si="3"/>
        <v>1</v>
      </c>
      <c r="K21" s="25" t="str">
        <f t="shared" si="1"/>
        <v xml:space="preserve"> </v>
      </c>
      <c r="L21" s="25" t="str">
        <f t="shared" si="2"/>
        <v xml:space="preserve"> </v>
      </c>
      <c r="M21" s="25"/>
      <c r="N21" s="78"/>
      <c r="O21" s="78"/>
      <c r="P21" s="78"/>
      <c r="Q21" s="78"/>
      <c r="R21" s="78"/>
      <c r="S21" s="78"/>
      <c r="T21" s="78"/>
      <c r="U21" s="78"/>
      <c r="V21" s="78"/>
    </row>
    <row r="22" spans="1:22" ht="40.5" customHeight="1">
      <c r="A22" s="130" t="s">
        <v>29</v>
      </c>
      <c r="B22" s="131"/>
      <c r="C22" s="81">
        <f>AVERAGE(C18:C21)</f>
        <v>9.4</v>
      </c>
      <c r="D22" s="81">
        <f t="shared" ref="D22:G22" si="4">AVERAGE(D18:D21)</f>
        <v>125</v>
      </c>
      <c r="E22" s="81">
        <f t="shared" si="4"/>
        <v>6.9499999999999993</v>
      </c>
      <c r="F22" s="81">
        <f t="shared" si="4"/>
        <v>0</v>
      </c>
      <c r="G22" s="81">
        <f t="shared" si="4"/>
        <v>1</v>
      </c>
      <c r="H22" s="90"/>
      <c r="I22" s="91">
        <v>12</v>
      </c>
      <c r="J22" s="92">
        <f>SUM(J10:J21)</f>
        <v>11</v>
      </c>
      <c r="K22" s="92">
        <v>1</v>
      </c>
      <c r="L22" s="91">
        <v>0</v>
      </c>
      <c r="M22" s="91">
        <v>0</v>
      </c>
      <c r="N22" s="78"/>
      <c r="O22" s="78"/>
      <c r="P22" s="78"/>
      <c r="Q22" s="78"/>
      <c r="R22" s="78"/>
      <c r="S22" s="78"/>
      <c r="T22" s="78"/>
      <c r="U22" s="78"/>
      <c r="V22" s="78"/>
    </row>
    <row r="23" spans="1:22" ht="16.5" customHeight="1">
      <c r="A23" s="21"/>
      <c r="B23" s="30" t="s">
        <v>30</v>
      </c>
      <c r="C23" s="31"/>
      <c r="D23" s="23"/>
      <c r="E23" s="23"/>
      <c r="F23" s="23"/>
      <c r="G23" s="24"/>
      <c r="H23" s="24"/>
      <c r="I23" s="29"/>
      <c r="J23" s="25"/>
      <c r="K23" s="25"/>
      <c r="L23" s="25"/>
      <c r="M23" s="29"/>
      <c r="N23" s="78"/>
      <c r="O23" s="78"/>
      <c r="P23" s="78"/>
      <c r="Q23" s="78"/>
      <c r="R23" s="78"/>
      <c r="S23" s="78"/>
      <c r="T23" s="78"/>
      <c r="U23" s="78"/>
      <c r="V23" s="78"/>
    </row>
    <row r="24" spans="1:22" ht="22.5">
      <c r="A24" s="23">
        <v>1</v>
      </c>
      <c r="B24" s="32" t="s">
        <v>83</v>
      </c>
      <c r="C24" s="33">
        <v>10.199999999999999</v>
      </c>
      <c r="D24" s="23">
        <v>130</v>
      </c>
      <c r="E24" s="23">
        <v>6.7</v>
      </c>
      <c r="F24" s="23">
        <v>0</v>
      </c>
      <c r="G24" s="23">
        <v>3</v>
      </c>
      <c r="H24" s="24" t="str">
        <f t="shared" si="0"/>
        <v>низкий</v>
      </c>
      <c r="I24" s="25">
        <v>3</v>
      </c>
      <c r="J24" s="25">
        <f t="shared" si="3"/>
        <v>1</v>
      </c>
      <c r="K24" s="25" t="str">
        <f t="shared" si="1"/>
        <v xml:space="preserve"> </v>
      </c>
      <c r="L24" s="25" t="str">
        <f t="shared" si="2"/>
        <v xml:space="preserve"> </v>
      </c>
      <c r="M24" s="25"/>
      <c r="N24" s="78"/>
      <c r="O24" s="78"/>
      <c r="P24" s="78"/>
      <c r="Q24" s="78"/>
      <c r="R24" s="78"/>
      <c r="S24" s="78"/>
      <c r="T24" s="78"/>
      <c r="U24" s="78"/>
      <c r="V24" s="78"/>
    </row>
    <row r="25" spans="1:22" ht="22.5">
      <c r="A25" s="23">
        <v>2</v>
      </c>
      <c r="B25" s="27" t="s">
        <v>84</v>
      </c>
      <c r="C25" s="28">
        <v>10.4</v>
      </c>
      <c r="D25" s="23">
        <v>130</v>
      </c>
      <c r="E25" s="23">
        <v>7.2</v>
      </c>
      <c r="F25" s="23">
        <v>0</v>
      </c>
      <c r="G25" s="23">
        <v>3</v>
      </c>
      <c r="H25" s="24" t="str">
        <f t="shared" si="0"/>
        <v>низкий</v>
      </c>
      <c r="I25" s="25">
        <v>3</v>
      </c>
      <c r="J25" s="25">
        <f t="shared" si="3"/>
        <v>1</v>
      </c>
      <c r="K25" s="25" t="str">
        <f t="shared" si="1"/>
        <v xml:space="preserve"> </v>
      </c>
      <c r="L25" s="25" t="str">
        <f t="shared" si="2"/>
        <v xml:space="preserve"> </v>
      </c>
      <c r="M25" s="25"/>
      <c r="N25" s="78"/>
      <c r="O25" s="78"/>
      <c r="P25" s="78"/>
      <c r="Q25" s="78"/>
      <c r="R25" s="78"/>
      <c r="S25" s="78"/>
      <c r="T25" s="78"/>
      <c r="U25" s="78"/>
      <c r="V25" s="78"/>
    </row>
    <row r="26" spans="1:22" ht="22.5">
      <c r="A26" s="23">
        <v>3</v>
      </c>
      <c r="B26" s="32" t="s">
        <v>85</v>
      </c>
      <c r="C26" s="33">
        <v>10.3</v>
      </c>
      <c r="D26" s="23">
        <v>110</v>
      </c>
      <c r="E26" s="23">
        <v>6.9</v>
      </c>
      <c r="F26" s="23">
        <v>10</v>
      </c>
      <c r="G26" s="23">
        <v>3</v>
      </c>
      <c r="H26" s="24" t="str">
        <f t="shared" si="0"/>
        <v>низкий</v>
      </c>
      <c r="I26" s="25">
        <v>4</v>
      </c>
      <c r="J26" s="25">
        <f t="shared" si="3"/>
        <v>1</v>
      </c>
      <c r="K26" s="25" t="str">
        <f t="shared" si="1"/>
        <v xml:space="preserve"> </v>
      </c>
      <c r="L26" s="25" t="str">
        <f t="shared" si="2"/>
        <v xml:space="preserve"> </v>
      </c>
      <c r="M26" s="25"/>
      <c r="N26" s="78"/>
      <c r="O26" s="78"/>
      <c r="P26" s="78"/>
      <c r="Q26" s="78"/>
      <c r="R26" s="78"/>
      <c r="S26" s="78"/>
      <c r="T26" s="78"/>
      <c r="U26" s="78"/>
      <c r="V26" s="78"/>
    </row>
    <row r="27" spans="1:22" ht="22.5">
      <c r="A27" s="35">
        <v>4</v>
      </c>
      <c r="B27" s="22" t="s">
        <v>86</v>
      </c>
      <c r="C27" s="35">
        <v>10.3</v>
      </c>
      <c r="D27" s="35">
        <v>110</v>
      </c>
      <c r="E27" s="35">
        <v>6.5</v>
      </c>
      <c r="F27" s="35">
        <v>10</v>
      </c>
      <c r="G27" s="35">
        <v>3</v>
      </c>
      <c r="H27" s="24" t="str">
        <f t="shared" si="0"/>
        <v>низкий</v>
      </c>
      <c r="I27" s="37">
        <v>4</v>
      </c>
      <c r="J27" s="25">
        <f t="shared" si="3"/>
        <v>1</v>
      </c>
      <c r="K27" s="25" t="str">
        <f t="shared" si="1"/>
        <v xml:space="preserve"> </v>
      </c>
      <c r="L27" s="25" t="str">
        <f t="shared" si="2"/>
        <v xml:space="preserve"> </v>
      </c>
      <c r="M27" s="37"/>
      <c r="N27" s="78"/>
      <c r="O27" s="78"/>
      <c r="P27" s="78"/>
      <c r="Q27" s="78"/>
      <c r="R27" s="78"/>
      <c r="S27" s="78"/>
      <c r="T27" s="78"/>
      <c r="U27" s="78"/>
      <c r="V27" s="78"/>
    </row>
    <row r="28" spans="1:22" ht="22.5">
      <c r="A28" s="35">
        <v>5</v>
      </c>
      <c r="B28" s="22" t="s">
        <v>88</v>
      </c>
      <c r="C28" s="35">
        <v>10.4</v>
      </c>
      <c r="D28" s="35">
        <v>100</v>
      </c>
      <c r="E28" s="35">
        <v>7</v>
      </c>
      <c r="F28" s="35">
        <v>0</v>
      </c>
      <c r="G28" s="35">
        <v>0</v>
      </c>
      <c r="H28" s="24" t="str">
        <f t="shared" si="0"/>
        <v>низкий</v>
      </c>
      <c r="I28" s="37">
        <v>3</v>
      </c>
      <c r="J28" s="25">
        <f t="shared" si="3"/>
        <v>1</v>
      </c>
      <c r="K28" s="25" t="str">
        <f t="shared" si="1"/>
        <v xml:space="preserve"> </v>
      </c>
      <c r="L28" s="25" t="str">
        <f t="shared" si="2"/>
        <v xml:space="preserve"> </v>
      </c>
      <c r="M28" s="37"/>
      <c r="N28" s="78"/>
      <c r="O28" s="78"/>
      <c r="P28" s="78"/>
      <c r="Q28" s="78"/>
      <c r="R28" s="78"/>
      <c r="S28" s="78"/>
      <c r="T28" s="78"/>
      <c r="U28" s="78"/>
      <c r="V28" s="78"/>
    </row>
    <row r="29" spans="1:22" ht="22.5">
      <c r="A29" s="35">
        <v>6</v>
      </c>
      <c r="B29" s="22" t="s">
        <v>87</v>
      </c>
      <c r="C29" s="35">
        <v>10.5</v>
      </c>
      <c r="D29" s="35">
        <v>100</v>
      </c>
      <c r="E29" s="35">
        <v>7</v>
      </c>
      <c r="F29" s="35">
        <v>3</v>
      </c>
      <c r="G29" s="35">
        <v>1</v>
      </c>
      <c r="H29" s="24" t="str">
        <f t="shared" si="0"/>
        <v>низкий</v>
      </c>
      <c r="I29" s="37">
        <v>4</v>
      </c>
      <c r="J29" s="25">
        <f t="shared" si="3"/>
        <v>1</v>
      </c>
      <c r="K29" s="25" t="str">
        <f t="shared" si="1"/>
        <v xml:space="preserve"> </v>
      </c>
      <c r="L29" s="25" t="str">
        <f t="shared" si="2"/>
        <v xml:space="preserve"> </v>
      </c>
      <c r="M29" s="37"/>
      <c r="N29" s="78"/>
      <c r="O29" s="78"/>
      <c r="P29" s="78"/>
      <c r="Q29" s="78"/>
      <c r="R29" s="78"/>
      <c r="S29" s="78"/>
      <c r="T29" s="78"/>
      <c r="U29" s="78"/>
      <c r="V29" s="78"/>
    </row>
    <row r="30" spans="1:22" ht="43.5" customHeight="1">
      <c r="A30" s="132" t="s">
        <v>31</v>
      </c>
      <c r="B30" s="132"/>
      <c r="C30" s="89">
        <f>AVERAGE(C24:C29)</f>
        <v>10.35</v>
      </c>
      <c r="D30" s="89">
        <f>AVERAGE(D24:D29)</f>
        <v>113.33333333333333</v>
      </c>
      <c r="E30" s="89">
        <f>AVERAGE(E24:E29)</f>
        <v>6.8833333333333329</v>
      </c>
      <c r="F30" s="94">
        <f>AVERAGE(F24:F29)</f>
        <v>3.8333333333333335</v>
      </c>
      <c r="G30" s="94">
        <f>AVERAGE(G24:G29)</f>
        <v>2.1666666666666665</v>
      </c>
      <c r="H30" s="84"/>
      <c r="I30" s="84">
        <v>6</v>
      </c>
      <c r="J30" s="84">
        <f>SUM(J24:J29)</f>
        <v>6</v>
      </c>
      <c r="K30" s="84">
        <v>0</v>
      </c>
      <c r="L30" s="84">
        <v>0</v>
      </c>
      <c r="M30" s="84">
        <v>0</v>
      </c>
      <c r="N30" s="78"/>
      <c r="O30" s="78"/>
      <c r="P30" s="78"/>
      <c r="Q30" s="78"/>
      <c r="R30" s="78"/>
      <c r="S30" s="78"/>
      <c r="T30" s="78"/>
      <c r="U30" s="78"/>
      <c r="V30" s="78"/>
    </row>
    <row r="31" spans="1:22" ht="33.75" customHeight="1">
      <c r="A31" s="132" t="s">
        <v>32</v>
      </c>
      <c r="B31" s="132"/>
      <c r="C31" s="85">
        <f>AVERAGE(C30,C22)</f>
        <v>9.875</v>
      </c>
      <c r="D31" s="85">
        <f t="shared" ref="D31:G31" si="5">AVERAGE(D30,D22)</f>
        <v>119.16666666666666</v>
      </c>
      <c r="E31" s="85">
        <f t="shared" si="5"/>
        <v>6.9166666666666661</v>
      </c>
      <c r="F31" s="85">
        <f t="shared" si="5"/>
        <v>1.9166666666666667</v>
      </c>
      <c r="G31" s="85">
        <f t="shared" si="5"/>
        <v>1.5833333333333333</v>
      </c>
      <c r="H31" s="85"/>
      <c r="I31" s="84">
        <v>18</v>
      </c>
      <c r="J31" s="84">
        <v>17</v>
      </c>
      <c r="K31" s="84">
        <v>1</v>
      </c>
      <c r="L31" s="84">
        <v>0</v>
      </c>
      <c r="M31" s="84">
        <v>0</v>
      </c>
      <c r="N31" s="78"/>
      <c r="O31" s="78"/>
      <c r="P31" s="78"/>
      <c r="Q31" s="78"/>
      <c r="R31" s="78"/>
      <c r="S31" s="78"/>
      <c r="T31" s="78"/>
      <c r="U31" s="78"/>
      <c r="V31" s="78"/>
    </row>
    <row r="32" spans="1:22">
      <c r="A32" s="142" t="s">
        <v>33</v>
      </c>
      <c r="B32" s="142"/>
      <c r="C32" s="143">
        <v>18</v>
      </c>
      <c r="D32" s="143"/>
      <c r="E32" s="79"/>
      <c r="F32" s="79"/>
      <c r="G32" s="79"/>
      <c r="H32" s="79"/>
      <c r="I32" s="79"/>
      <c r="J32" s="79"/>
      <c r="K32" s="79"/>
      <c r="L32" s="79"/>
      <c r="M32" s="79"/>
      <c r="N32" s="78"/>
      <c r="O32" s="78"/>
      <c r="P32" s="78"/>
      <c r="Q32" s="78"/>
      <c r="R32" s="78"/>
      <c r="S32" s="78"/>
      <c r="T32" s="78"/>
      <c r="U32" s="78"/>
      <c r="V32" s="78"/>
    </row>
    <row r="33" spans="1:22" ht="39" customHeight="1">
      <c r="A33" s="144" t="s">
        <v>34</v>
      </c>
      <c r="B33" s="144"/>
      <c r="C33" s="42"/>
      <c r="D33" s="42"/>
      <c r="E33" s="42"/>
      <c r="F33" s="42"/>
      <c r="G33" s="42" t="s">
        <v>35</v>
      </c>
      <c r="H33" s="42">
        <v>0</v>
      </c>
      <c r="I33" s="42" t="s">
        <v>36</v>
      </c>
      <c r="J33" s="42">
        <v>1</v>
      </c>
      <c r="K33" s="42" t="s">
        <v>37</v>
      </c>
      <c r="L33" s="68">
        <v>17</v>
      </c>
      <c r="M33" s="68"/>
      <c r="N33" s="78"/>
      <c r="O33" s="78"/>
      <c r="P33" s="78"/>
      <c r="Q33" s="78"/>
      <c r="R33" s="78"/>
      <c r="S33" s="78"/>
      <c r="T33" s="78"/>
      <c r="U33" s="78"/>
      <c r="V33" s="78"/>
    </row>
  </sheetData>
  <mergeCells count="15">
    <mergeCell ref="H5:L5"/>
    <mergeCell ref="A22:B22"/>
    <mergeCell ref="A30:B30"/>
    <mergeCell ref="D4:M4"/>
    <mergeCell ref="A31:B31"/>
    <mergeCell ref="A32:B32"/>
    <mergeCell ref="C32:D32"/>
    <mergeCell ref="A33:B33"/>
    <mergeCell ref="A4:C4"/>
    <mergeCell ref="C5:G5"/>
    <mergeCell ref="B1:V1"/>
    <mergeCell ref="A2:C2"/>
    <mergeCell ref="A3:C3"/>
    <mergeCell ref="D2:E2"/>
    <mergeCell ref="I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3а</vt:lpstr>
      <vt:lpstr>3б</vt:lpstr>
      <vt:lpstr>4а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2022-04-14T06:34:59Z</dcterms:modified>
</cp:coreProperties>
</file>